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aň.příjmy " sheetId="1" r:id="rId1"/>
  </sheets>
  <definedNames/>
  <calcPr fullCalcOnLoad="1"/>
</workbook>
</file>

<file path=xl/sharedStrings.xml><?xml version="1.0" encoding="utf-8"?>
<sst xmlns="http://schemas.openxmlformats.org/spreadsheetml/2006/main" count="379" uniqueCount="39">
  <si>
    <t>kumul. součet</t>
  </si>
  <si>
    <t>DPH</t>
  </si>
  <si>
    <t>DzP PO</t>
  </si>
  <si>
    <t>DzP záv. práce</t>
  </si>
  <si>
    <t xml:space="preserve">1511    Dz </t>
  </si>
  <si>
    <t>nemovit. 100%</t>
  </si>
  <si>
    <t>DzP FO z podn</t>
  </si>
  <si>
    <t>FO srážková</t>
  </si>
  <si>
    <t xml:space="preserve">1113   DzP </t>
  </si>
  <si>
    <t>měsíčně</t>
  </si>
  <si>
    <t>DANĚ CELKEM</t>
  </si>
  <si>
    <t>Daň z příjmů fyzických osob srážková</t>
  </si>
  <si>
    <t>Daň z příjmů PRÁVNICKÝCH OSOB</t>
  </si>
  <si>
    <t>Daň z přidané hodnoty</t>
  </si>
  <si>
    <t>Daň z příjmů fyzických osob z podnikání     1112</t>
  </si>
  <si>
    <t xml:space="preserve">Daň z příjmů ze závislé činnosti   </t>
  </si>
  <si>
    <t>2009</t>
  </si>
  <si>
    <t>SDÍLENÉ DANĚ CELKEM</t>
  </si>
  <si>
    <t>Daň z nemovitosti</t>
  </si>
  <si>
    <t>1113 DzP</t>
  </si>
  <si>
    <t>Odvod z loterií a podobných her (kromě VHP) ORG 9067</t>
  </si>
  <si>
    <t>Odvod loterie</t>
  </si>
  <si>
    <t>Odvod VHP</t>
  </si>
  <si>
    <t>Odvod z  výherních hracích přístrojů ORG 9067</t>
  </si>
  <si>
    <t>HAZARD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</si>
  <si>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</si>
  <si>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</si>
  <si>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</si>
  <si>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</si>
  <si>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</si>
  <si>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</si>
  <si>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</si>
  <si>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</si>
  <si>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</si>
  <si>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</si>
  <si>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</si>
  <si>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</si>
  <si>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RS</t>
  </si>
  <si>
    <t>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</si>
</sst>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4" fontId="1" fillId="4" borderId="11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4" fontId="0" fillId="4" borderId="18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4" borderId="13" xfId="0" applyNumberFormat="1" applyFill="1" applyBorder="1" applyAlignment="1">
      <alignment/>
    </xf>
    <xf numFmtId="4" fontId="1" fillId="4" borderId="16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right"/>
    </xf>
    <xf numFmtId="9" fontId="1" fillId="4" borderId="20" xfId="0" applyNumberFormat="1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49" fontId="1" fillId="4" borderId="23" xfId="0" applyNumberFormat="1" applyFont="1" applyFill="1" applyBorder="1" applyAlignment="1">
      <alignment/>
    </xf>
    <xf numFmtId="4" fontId="1" fillId="4" borderId="24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right"/>
    </xf>
    <xf numFmtId="9" fontId="1" fillId="4" borderId="25" xfId="0" applyNumberFormat="1" applyFont="1" applyFill="1" applyBorder="1" applyAlignment="1">
      <alignment horizontal="left"/>
    </xf>
    <xf numFmtId="4" fontId="1" fillId="32" borderId="11" xfId="0" applyNumberFormat="1" applyFont="1" applyFill="1" applyBorder="1" applyAlignment="1">
      <alignment/>
    </xf>
    <xf numFmtId="4" fontId="1" fillId="32" borderId="13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4" borderId="25" xfId="0" applyFont="1" applyFill="1" applyBorder="1" applyAlignment="1">
      <alignment/>
    </xf>
    <xf numFmtId="49" fontId="1" fillId="4" borderId="23" xfId="0" applyNumberFormat="1" applyFont="1" applyFill="1" applyBorder="1" applyAlignment="1">
      <alignment horizontal="left"/>
    </xf>
    <xf numFmtId="4" fontId="1" fillId="4" borderId="22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9" fontId="1" fillId="34" borderId="23" xfId="0" applyNumberFormat="1" applyFont="1" applyFill="1" applyBorder="1" applyAlignment="1">
      <alignment horizontal="left"/>
    </xf>
    <xf numFmtId="4" fontId="1" fillId="34" borderId="22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" fontId="0" fillId="34" borderId="18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9" fontId="1" fillId="34" borderId="23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4" fontId="1" fillId="34" borderId="24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right"/>
    </xf>
    <xf numFmtId="9" fontId="1" fillId="34" borderId="20" xfId="0" applyNumberFormat="1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right"/>
    </xf>
    <xf numFmtId="9" fontId="1" fillId="34" borderId="25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4" fontId="3" fillId="35" borderId="18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9" fontId="1" fillId="3" borderId="23" xfId="0" applyNumberFormat="1" applyFont="1" applyFill="1" applyBorder="1" applyAlignment="1">
      <alignment horizontal="left"/>
    </xf>
    <xf numFmtId="4" fontId="1" fillId="3" borderId="22" xfId="0" applyNumberFormat="1" applyFont="1" applyFill="1" applyBorder="1" applyAlignment="1">
      <alignment/>
    </xf>
    <xf numFmtId="4" fontId="1" fillId="3" borderId="16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4" fontId="0" fillId="3" borderId="18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49" fontId="1" fillId="3" borderId="23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4" fontId="1" fillId="3" borderId="24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9" fontId="1" fillId="3" borderId="20" xfId="0" applyNumberFormat="1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9" fontId="1" fillId="3" borderId="25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/>
    </xf>
    <xf numFmtId="49" fontId="1" fillId="36" borderId="16" xfId="0" applyNumberFormat="1" applyFont="1" applyFill="1" applyBorder="1" applyAlignment="1">
      <alignment horizontal="right"/>
    </xf>
    <xf numFmtId="4" fontId="1" fillId="36" borderId="16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32" borderId="10" xfId="0" applyFont="1" applyFill="1" applyBorder="1" applyAlignment="1">
      <alignment/>
    </xf>
    <xf numFmtId="4" fontId="0" fillId="32" borderId="11" xfId="0" applyNumberFormat="1" applyFill="1" applyBorder="1" applyAlignment="1">
      <alignment/>
    </xf>
    <xf numFmtId="49" fontId="1" fillId="32" borderId="23" xfId="0" applyNumberFormat="1" applyFont="1" applyFill="1" applyBorder="1" applyAlignment="1">
      <alignment horizontal="left"/>
    </xf>
    <xf numFmtId="4" fontId="1" fillId="32" borderId="22" xfId="0" applyNumberFormat="1" applyFont="1" applyFill="1" applyBorder="1" applyAlignment="1">
      <alignment/>
    </xf>
    <xf numFmtId="4" fontId="1" fillId="32" borderId="16" xfId="0" applyNumberFormat="1" applyFont="1" applyFill="1" applyBorder="1" applyAlignment="1">
      <alignment horizontal="center"/>
    </xf>
    <xf numFmtId="4" fontId="0" fillId="32" borderId="18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13" xfId="0" applyNumberFormat="1" applyFill="1" applyBorder="1" applyAlignment="1">
      <alignment/>
    </xf>
    <xf numFmtId="49" fontId="1" fillId="32" borderId="23" xfId="0" applyNumberFormat="1" applyFont="1" applyFill="1" applyBorder="1" applyAlignment="1">
      <alignment/>
    </xf>
    <xf numFmtId="0" fontId="2" fillId="32" borderId="25" xfId="0" applyFont="1" applyFill="1" applyBorder="1" applyAlignment="1">
      <alignment/>
    </xf>
    <xf numFmtId="4" fontId="1" fillId="32" borderId="24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right"/>
    </xf>
    <xf numFmtId="9" fontId="1" fillId="32" borderId="20" xfId="0" applyNumberFormat="1" applyFont="1" applyFill="1" applyBorder="1" applyAlignment="1">
      <alignment horizontal="left"/>
    </xf>
    <xf numFmtId="0" fontId="1" fillId="32" borderId="21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4" fontId="1" fillId="37" borderId="11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0" fontId="1" fillId="32" borderId="23" xfId="0" applyFont="1" applyFill="1" applyBorder="1" applyAlignment="1">
      <alignment horizontal="right"/>
    </xf>
    <xf numFmtId="9" fontId="1" fillId="32" borderId="25" xfId="0" applyNumberFormat="1" applyFont="1" applyFill="1" applyBorder="1" applyAlignment="1">
      <alignment horizontal="left"/>
    </xf>
    <xf numFmtId="0" fontId="1" fillId="18" borderId="10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4" fontId="1" fillId="18" borderId="16" xfId="0" applyNumberFormat="1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4" fontId="3" fillId="18" borderId="18" xfId="0" applyNumberFormat="1" applyFont="1" applyFill="1" applyBorder="1" applyAlignment="1">
      <alignment/>
    </xf>
    <xf numFmtId="4" fontId="3" fillId="18" borderId="20" xfId="0" applyNumberFormat="1" applyFont="1" applyFill="1" applyBorder="1" applyAlignment="1">
      <alignment/>
    </xf>
    <xf numFmtId="4" fontId="3" fillId="18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0" fontId="1" fillId="0" borderId="26" xfId="0" applyFont="1" applyBorder="1" applyAlignment="1">
      <alignment horizontal="center"/>
    </xf>
    <xf numFmtId="0" fontId="1" fillId="38" borderId="10" xfId="0" applyFont="1" applyFill="1" applyBorder="1" applyAlignment="1">
      <alignment/>
    </xf>
    <xf numFmtId="4" fontId="1" fillId="38" borderId="11" xfId="0" applyNumberFormat="1" applyFont="1" applyFill="1" applyBorder="1" applyAlignment="1">
      <alignment/>
    </xf>
    <xf numFmtId="4" fontId="0" fillId="38" borderId="11" xfId="0" applyNumberFormat="1" applyFill="1" applyBorder="1" applyAlignment="1">
      <alignment/>
    </xf>
    <xf numFmtId="4" fontId="1" fillId="38" borderId="12" xfId="0" applyNumberFormat="1" applyFont="1" applyFill="1" applyBorder="1" applyAlignment="1">
      <alignment/>
    </xf>
    <xf numFmtId="49" fontId="1" fillId="38" borderId="23" xfId="0" applyNumberFormat="1" applyFont="1" applyFill="1" applyBorder="1" applyAlignment="1">
      <alignment horizontal="left"/>
    </xf>
    <xf numFmtId="4" fontId="1" fillId="38" borderId="22" xfId="0" applyNumberFormat="1" applyFont="1" applyFill="1" applyBorder="1" applyAlignment="1">
      <alignment/>
    </xf>
    <xf numFmtId="4" fontId="1" fillId="38" borderId="16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" fontId="0" fillId="38" borderId="18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4" fontId="1" fillId="38" borderId="13" xfId="0" applyNumberFormat="1" applyFont="1" applyFill="1" applyBorder="1" applyAlignment="1">
      <alignment/>
    </xf>
    <xf numFmtId="49" fontId="1" fillId="38" borderId="23" xfId="0" applyNumberFormat="1" applyFont="1" applyFill="1" applyBorder="1" applyAlignment="1">
      <alignment/>
    </xf>
    <xf numFmtId="0" fontId="2" fillId="38" borderId="25" xfId="0" applyFont="1" applyFill="1" applyBorder="1" applyAlignment="1">
      <alignment/>
    </xf>
    <xf numFmtId="4" fontId="1" fillId="38" borderId="24" xfId="0" applyNumberFormat="1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right"/>
    </xf>
    <xf numFmtId="9" fontId="1" fillId="38" borderId="20" xfId="0" applyNumberFormat="1" applyFont="1" applyFill="1" applyBorder="1" applyAlignment="1">
      <alignment horizontal="left"/>
    </xf>
    <xf numFmtId="0" fontId="1" fillId="38" borderId="21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left"/>
    </xf>
    <xf numFmtId="0" fontId="1" fillId="39" borderId="10" xfId="0" applyFont="1" applyFill="1" applyBorder="1" applyAlignment="1">
      <alignment/>
    </xf>
    <xf numFmtId="4" fontId="1" fillId="39" borderId="11" xfId="0" applyNumberFormat="1" applyFont="1" applyFill="1" applyBorder="1" applyAlignment="1">
      <alignment/>
    </xf>
    <xf numFmtId="4" fontId="1" fillId="39" borderId="16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/>
    </xf>
    <xf numFmtId="4" fontId="1" fillId="39" borderId="20" xfId="0" applyNumberFormat="1" applyFont="1" applyFill="1" applyBorder="1" applyAlignment="1">
      <alignment/>
    </xf>
    <xf numFmtId="0" fontId="1" fillId="38" borderId="23" xfId="0" applyFont="1" applyFill="1" applyBorder="1" applyAlignment="1">
      <alignment horizontal="right"/>
    </xf>
    <xf numFmtId="9" fontId="1" fillId="38" borderId="25" xfId="0" applyNumberFormat="1" applyFont="1" applyFill="1" applyBorder="1" applyAlignment="1">
      <alignment horizontal="left"/>
    </xf>
    <xf numFmtId="0" fontId="1" fillId="40" borderId="10" xfId="0" applyFont="1" applyFill="1" applyBorder="1" applyAlignment="1">
      <alignment/>
    </xf>
    <xf numFmtId="4" fontId="1" fillId="40" borderId="11" xfId="0" applyNumberFormat="1" applyFont="1" applyFill="1" applyBorder="1" applyAlignment="1">
      <alignment/>
    </xf>
    <xf numFmtId="4" fontId="1" fillId="40" borderId="16" xfId="0" applyNumberFormat="1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4" fontId="3" fillId="40" borderId="18" xfId="0" applyNumberFormat="1" applyFont="1" applyFill="1" applyBorder="1" applyAlignment="1">
      <alignment/>
    </xf>
    <xf numFmtId="4" fontId="3" fillId="40" borderId="20" xfId="0" applyNumberFormat="1" applyFont="1" applyFill="1" applyBorder="1" applyAlignment="1">
      <alignment/>
    </xf>
    <xf numFmtId="4" fontId="3" fillId="40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0" xfId="0" applyFont="1" applyFill="1" applyBorder="1" applyAlignment="1">
      <alignment/>
    </xf>
    <xf numFmtId="4" fontId="1" fillId="36" borderId="13" xfId="0" applyNumberFormat="1" applyFont="1" applyFill="1" applyBorder="1" applyAlignment="1">
      <alignment/>
    </xf>
    <xf numFmtId="0" fontId="1" fillId="36" borderId="23" xfId="0" applyFont="1" applyFill="1" applyBorder="1" applyAlignment="1">
      <alignment horizontal="right"/>
    </xf>
    <xf numFmtId="9" fontId="1" fillId="36" borderId="25" xfId="0" applyNumberFormat="1" applyFont="1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" fillId="41" borderId="10" xfId="0" applyFont="1" applyFill="1" applyBorder="1" applyAlignment="1">
      <alignment/>
    </xf>
    <xf numFmtId="4" fontId="1" fillId="41" borderId="11" xfId="0" applyNumberFormat="1" applyFont="1" applyFill="1" applyBorder="1" applyAlignment="1">
      <alignment/>
    </xf>
    <xf numFmtId="4" fontId="1" fillId="41" borderId="13" xfId="0" applyNumberFormat="1" applyFont="1" applyFill="1" applyBorder="1" applyAlignment="1">
      <alignment/>
    </xf>
    <xf numFmtId="0" fontId="1" fillId="41" borderId="23" xfId="0" applyFont="1" applyFill="1" applyBorder="1" applyAlignment="1">
      <alignment horizontal="right"/>
    </xf>
    <xf numFmtId="9" fontId="1" fillId="41" borderId="25" xfId="0" applyNumberFormat="1" applyFont="1" applyFill="1" applyBorder="1" applyAlignment="1">
      <alignment horizontal="left"/>
    </xf>
    <xf numFmtId="4" fontId="1" fillId="41" borderId="16" xfId="0" applyNumberFormat="1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4" fontId="0" fillId="41" borderId="18" xfId="0" applyNumberFormat="1" applyFill="1" applyBorder="1" applyAlignment="1">
      <alignment/>
    </xf>
    <xf numFmtId="4" fontId="0" fillId="41" borderId="10" xfId="0" applyNumberFormat="1" applyFill="1" applyBorder="1" applyAlignment="1">
      <alignment/>
    </xf>
    <xf numFmtId="4" fontId="0" fillId="41" borderId="11" xfId="0" applyNumberFormat="1" applyFill="1" applyBorder="1" applyAlignment="1">
      <alignment/>
    </xf>
    <xf numFmtId="4" fontId="0" fillId="41" borderId="13" xfId="0" applyNumberFormat="1" applyFill="1" applyBorder="1" applyAlignment="1">
      <alignment/>
    </xf>
    <xf numFmtId="0" fontId="1" fillId="10" borderId="10" xfId="0" applyFont="1" applyFill="1" applyBorder="1" applyAlignment="1">
      <alignment/>
    </xf>
    <xf numFmtId="4" fontId="1" fillId="10" borderId="11" xfId="0" applyNumberFormat="1" applyFont="1" applyFill="1" applyBorder="1" applyAlignment="1">
      <alignment/>
    </xf>
    <xf numFmtId="4" fontId="1" fillId="10" borderId="13" xfId="0" applyNumberFormat="1" applyFont="1" applyFill="1" applyBorder="1" applyAlignment="1">
      <alignment/>
    </xf>
    <xf numFmtId="0" fontId="1" fillId="10" borderId="23" xfId="0" applyFont="1" applyFill="1" applyBorder="1" applyAlignment="1">
      <alignment horizontal="right"/>
    </xf>
    <xf numFmtId="9" fontId="1" fillId="10" borderId="25" xfId="0" applyNumberFormat="1" applyFont="1" applyFill="1" applyBorder="1" applyAlignment="1">
      <alignment horizontal="left"/>
    </xf>
    <xf numFmtId="4" fontId="1" fillId="10" borderId="16" xfId="0" applyNumberFormat="1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4" fontId="0" fillId="10" borderId="18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4" fontId="0" fillId="10" borderId="11" xfId="0" applyNumberFormat="1" applyFill="1" applyBorder="1" applyAlignment="1">
      <alignment/>
    </xf>
    <xf numFmtId="4" fontId="0" fillId="10" borderId="13" xfId="0" applyNumberForma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0" fontId="1" fillId="37" borderId="23" xfId="0" applyFont="1" applyFill="1" applyBorder="1" applyAlignment="1">
      <alignment horizontal="right"/>
    </xf>
    <xf numFmtId="9" fontId="1" fillId="37" borderId="25" xfId="0" applyNumberFormat="1" applyFont="1" applyFill="1" applyBorder="1" applyAlignment="1">
      <alignment horizontal="left"/>
    </xf>
    <xf numFmtId="4" fontId="0" fillId="37" borderId="18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1" fillId="39" borderId="13" xfId="0" applyNumberFormat="1" applyFont="1" applyFill="1" applyBorder="1" applyAlignment="1">
      <alignment/>
    </xf>
    <xf numFmtId="0" fontId="1" fillId="39" borderId="23" xfId="0" applyFont="1" applyFill="1" applyBorder="1" applyAlignment="1">
      <alignment horizontal="right"/>
    </xf>
    <xf numFmtId="9" fontId="1" fillId="39" borderId="25" xfId="0" applyNumberFormat="1" applyFont="1" applyFill="1" applyBorder="1" applyAlignment="1">
      <alignment horizontal="left"/>
    </xf>
    <xf numFmtId="4" fontId="0" fillId="39" borderId="18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4" fontId="1" fillId="36" borderId="18" xfId="0" applyNumberFormat="1" applyFont="1" applyFill="1" applyBorder="1" applyAlignment="1">
      <alignment/>
    </xf>
    <xf numFmtId="4" fontId="1" fillId="36" borderId="2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4" fontId="1" fillId="42" borderId="11" xfId="0" applyNumberFormat="1" applyFont="1" applyFill="1" applyBorder="1" applyAlignment="1">
      <alignment/>
    </xf>
    <xf numFmtId="4" fontId="1" fillId="42" borderId="16" xfId="0" applyNumberFormat="1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4" fontId="1" fillId="42" borderId="18" xfId="0" applyNumberFormat="1" applyFont="1" applyFill="1" applyBorder="1" applyAlignment="1">
      <alignment/>
    </xf>
    <xf numFmtId="4" fontId="1" fillId="42" borderId="20" xfId="0" applyNumberFormat="1" applyFont="1" applyFill="1" applyBorder="1" applyAlignment="1">
      <alignment/>
    </xf>
    <xf numFmtId="4" fontId="1" fillId="10" borderId="18" xfId="0" applyNumberFormat="1" applyFont="1" applyFill="1" applyBorder="1" applyAlignment="1">
      <alignment/>
    </xf>
    <xf numFmtId="4" fontId="1" fillId="10" borderId="20" xfId="0" applyNumberFormat="1" applyFont="1" applyFill="1" applyBorder="1" applyAlignment="1">
      <alignment/>
    </xf>
    <xf numFmtId="49" fontId="1" fillId="43" borderId="10" xfId="0" applyNumberFormat="1" applyFont="1" applyFill="1" applyBorder="1" applyAlignment="1">
      <alignment horizontal="right"/>
    </xf>
    <xf numFmtId="4" fontId="1" fillId="43" borderId="11" xfId="0" applyNumberFormat="1" applyFont="1" applyFill="1" applyBorder="1" applyAlignment="1">
      <alignment/>
    </xf>
    <xf numFmtId="49" fontId="1" fillId="43" borderId="16" xfId="0" applyNumberFormat="1" applyFont="1" applyFill="1" applyBorder="1" applyAlignment="1">
      <alignment horizontal="right"/>
    </xf>
    <xf numFmtId="4" fontId="1" fillId="43" borderId="16" xfId="0" applyNumberFormat="1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4" fontId="3" fillId="43" borderId="18" xfId="0" applyNumberFormat="1" applyFont="1" applyFill="1" applyBorder="1" applyAlignment="1">
      <alignment/>
    </xf>
    <xf numFmtId="4" fontId="3" fillId="43" borderId="20" xfId="0" applyNumberFormat="1" applyFont="1" applyFill="1" applyBorder="1" applyAlignment="1">
      <alignment/>
    </xf>
    <xf numFmtId="4" fontId="3" fillId="43" borderId="11" xfId="0" applyNumberFormat="1" applyFont="1" applyFill="1" applyBorder="1" applyAlignment="1">
      <alignment/>
    </xf>
    <xf numFmtId="0" fontId="1" fillId="44" borderId="10" xfId="0" applyFont="1" applyFill="1" applyBorder="1" applyAlignment="1">
      <alignment/>
    </xf>
    <xf numFmtId="4" fontId="1" fillId="44" borderId="11" xfId="0" applyNumberFormat="1" applyFont="1" applyFill="1" applyBorder="1" applyAlignment="1">
      <alignment/>
    </xf>
    <xf numFmtId="4" fontId="1" fillId="44" borderId="12" xfId="0" applyNumberFormat="1" applyFont="1" applyFill="1" applyBorder="1" applyAlignment="1">
      <alignment/>
    </xf>
    <xf numFmtId="49" fontId="1" fillId="44" borderId="23" xfId="0" applyNumberFormat="1" applyFont="1" applyFill="1" applyBorder="1" applyAlignment="1">
      <alignment horizontal="left"/>
    </xf>
    <xf numFmtId="4" fontId="1" fillId="44" borderId="22" xfId="0" applyNumberFormat="1" applyFont="1" applyFill="1" applyBorder="1" applyAlignment="1">
      <alignment/>
    </xf>
    <xf numFmtId="4" fontId="1" fillId="44" borderId="16" xfId="0" applyNumberFormat="1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4" fontId="0" fillId="44" borderId="18" xfId="0" applyNumberFormat="1" applyFill="1" applyBorder="1" applyAlignment="1">
      <alignment/>
    </xf>
    <xf numFmtId="4" fontId="0" fillId="44" borderId="10" xfId="0" applyNumberFormat="1" applyFill="1" applyBorder="1" applyAlignment="1">
      <alignment/>
    </xf>
    <xf numFmtId="4" fontId="0" fillId="44" borderId="11" xfId="0" applyNumberFormat="1" applyFill="1" applyBorder="1" applyAlignment="1">
      <alignment/>
    </xf>
    <xf numFmtId="4" fontId="0" fillId="44" borderId="13" xfId="0" applyNumberFormat="1" applyFill="1" applyBorder="1" applyAlignment="1">
      <alignment/>
    </xf>
    <xf numFmtId="4" fontId="1" fillId="44" borderId="13" xfId="0" applyNumberFormat="1" applyFont="1" applyFill="1" applyBorder="1" applyAlignment="1">
      <alignment/>
    </xf>
    <xf numFmtId="49" fontId="1" fillId="44" borderId="23" xfId="0" applyNumberFormat="1" applyFont="1" applyFill="1" applyBorder="1" applyAlignment="1">
      <alignment/>
    </xf>
    <xf numFmtId="0" fontId="2" fillId="44" borderId="25" xfId="0" applyFont="1" applyFill="1" applyBorder="1" applyAlignment="1">
      <alignment/>
    </xf>
    <xf numFmtId="4" fontId="1" fillId="44" borderId="24" xfId="0" applyNumberFormat="1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" fillId="44" borderId="19" xfId="0" applyFont="1" applyFill="1" applyBorder="1" applyAlignment="1">
      <alignment horizontal="right"/>
    </xf>
    <xf numFmtId="9" fontId="1" fillId="44" borderId="20" xfId="0" applyNumberFormat="1" applyFont="1" applyFill="1" applyBorder="1" applyAlignment="1">
      <alignment horizontal="left"/>
    </xf>
    <xf numFmtId="0" fontId="1" fillId="44" borderId="21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16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left"/>
    </xf>
    <xf numFmtId="0" fontId="1" fillId="44" borderId="15" xfId="0" applyFont="1" applyFill="1" applyBorder="1" applyAlignment="1">
      <alignment horizontal="left"/>
    </xf>
    <xf numFmtId="0" fontId="1" fillId="44" borderId="23" xfId="0" applyFont="1" applyFill="1" applyBorder="1" applyAlignment="1">
      <alignment horizontal="right"/>
    </xf>
    <xf numFmtId="9" fontId="1" fillId="44" borderId="25" xfId="0" applyNumberFormat="1" applyFont="1" applyFill="1" applyBorder="1" applyAlignment="1">
      <alignment horizontal="left"/>
    </xf>
    <xf numFmtId="4" fontId="1" fillId="42" borderId="13" xfId="0" applyNumberFormat="1" applyFont="1" applyFill="1" applyBorder="1" applyAlignment="1">
      <alignment/>
    </xf>
    <xf numFmtId="0" fontId="1" fillId="42" borderId="23" xfId="0" applyFont="1" applyFill="1" applyBorder="1" applyAlignment="1">
      <alignment horizontal="right"/>
    </xf>
    <xf numFmtId="9" fontId="1" fillId="42" borderId="25" xfId="0" applyNumberFormat="1" applyFont="1" applyFill="1" applyBorder="1" applyAlignment="1">
      <alignment horizontal="left"/>
    </xf>
    <xf numFmtId="4" fontId="0" fillId="42" borderId="18" xfId="0" applyNumberFormat="1" applyFill="1" applyBorder="1" applyAlignment="1">
      <alignment/>
    </xf>
    <xf numFmtId="4" fontId="0" fillId="42" borderId="10" xfId="0" applyNumberFormat="1" applyFill="1" applyBorder="1" applyAlignment="1">
      <alignment/>
    </xf>
    <xf numFmtId="14" fontId="1" fillId="44" borderId="0" xfId="0" applyNumberFormat="1" applyFont="1" applyFill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39" borderId="23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1" fillId="42" borderId="23" xfId="0" applyFont="1" applyFill="1" applyBorder="1" applyAlignment="1">
      <alignment horizontal="center"/>
    </xf>
    <xf numFmtId="0" fontId="1" fillId="4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2" borderId="2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0" xfId="0" applyAlignment="1">
      <alignment/>
    </xf>
    <xf numFmtId="0" fontId="1" fillId="10" borderId="23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1" fillId="43" borderId="23" xfId="0" applyFont="1" applyFill="1" applyBorder="1" applyAlignment="1">
      <alignment horizontal="center"/>
    </xf>
    <xf numFmtId="0" fontId="1" fillId="43" borderId="27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199" sqref="M199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14.00390625" style="0" customWidth="1"/>
    <col min="4" max="4" width="11.00390625" style="0" customWidth="1"/>
    <col min="5" max="5" width="14.00390625" style="0" customWidth="1"/>
    <col min="6" max="6" width="11.00390625" style="0" customWidth="1"/>
    <col min="7" max="7" width="14.00390625" style="0" customWidth="1"/>
    <col min="8" max="8" width="11.00390625" style="0" customWidth="1"/>
    <col min="9" max="9" width="14.00390625" style="0" customWidth="1"/>
    <col min="10" max="10" width="11.00390625" style="0" customWidth="1"/>
    <col min="11" max="11" width="14.00390625" style="0" customWidth="1"/>
    <col min="12" max="12" width="11.00390625" style="0" customWidth="1"/>
    <col min="13" max="13" width="14.00390625" style="0" customWidth="1"/>
  </cols>
  <sheetData>
    <row r="1" spans="2:13" s="3" customFormat="1" ht="11.25" customHeight="1">
      <c r="B1" s="104"/>
      <c r="C1" s="104"/>
      <c r="D1" s="104"/>
      <c r="E1" s="104"/>
      <c r="F1" s="139"/>
      <c r="G1" s="139"/>
      <c r="H1" s="139"/>
      <c r="I1" s="139"/>
      <c r="J1" s="139"/>
      <c r="M1" s="269">
        <v>41943</v>
      </c>
    </row>
    <row r="2" spans="2:11" s="3" customFormat="1" ht="12.75">
      <c r="B2" s="104"/>
      <c r="C2" s="104"/>
      <c r="D2" s="104"/>
      <c r="E2" s="104"/>
      <c r="F2" s="104"/>
      <c r="G2" s="140"/>
      <c r="H2" s="139"/>
      <c r="I2" s="139"/>
      <c r="J2" s="139"/>
      <c r="K2" s="139"/>
    </row>
    <row r="3" s="3" customFormat="1" ht="12.75"/>
    <row r="4" spans="2:13" s="3" customFormat="1" ht="12.75">
      <c r="B4" s="276" t="s">
        <v>15</v>
      </c>
      <c r="C4" s="277"/>
      <c r="D4" s="277"/>
      <c r="E4" s="277"/>
      <c r="F4" s="277"/>
      <c r="G4" s="277"/>
      <c r="H4" s="277"/>
      <c r="I4" s="277"/>
      <c r="J4" s="277"/>
      <c r="K4" s="277"/>
      <c r="L4" s="271"/>
      <c r="M4" s="271"/>
    </row>
    <row r="5" spans="1:13" s="3" customFormat="1" ht="12.75">
      <c r="A5" s="3" t="s">
        <v>37</v>
      </c>
      <c r="B5" s="74">
        <v>2009</v>
      </c>
      <c r="C5" s="75">
        <v>136000</v>
      </c>
      <c r="D5" s="42">
        <v>2010</v>
      </c>
      <c r="E5" s="43">
        <v>110000</v>
      </c>
      <c r="F5" s="4">
        <v>2011</v>
      </c>
      <c r="G5" s="5">
        <v>112000</v>
      </c>
      <c r="H5" s="105">
        <v>2012</v>
      </c>
      <c r="I5" s="26">
        <v>128000</v>
      </c>
      <c r="J5" s="142">
        <v>2013</v>
      </c>
      <c r="K5" s="143">
        <v>136000</v>
      </c>
      <c r="L5" s="239">
        <v>2014</v>
      </c>
      <c r="M5" s="240">
        <v>137000</v>
      </c>
    </row>
    <row r="6" spans="1:13" s="3" customFormat="1" ht="13.5" thickBot="1">
      <c r="A6" s="3" t="s">
        <v>38</v>
      </c>
      <c r="B6" s="74">
        <v>2009</v>
      </c>
      <c r="C6" s="76">
        <v>136000</v>
      </c>
      <c r="D6" s="42">
        <v>2010</v>
      </c>
      <c r="E6" s="44">
        <v>110000</v>
      </c>
      <c r="F6" s="4">
        <v>2011</v>
      </c>
      <c r="G6" s="6">
        <v>112000</v>
      </c>
      <c r="H6" s="105">
        <v>2012</v>
      </c>
      <c r="I6" s="28">
        <v>128000</v>
      </c>
      <c r="J6" s="142">
        <v>2013</v>
      </c>
      <c r="K6" s="145">
        <v>136000</v>
      </c>
      <c r="L6" s="239">
        <v>2014</v>
      </c>
      <c r="M6" s="241">
        <v>137000</v>
      </c>
    </row>
    <row r="7" spans="2:13" s="3" customFormat="1" ht="13.5" thickTop="1">
      <c r="B7" s="77">
        <v>1111</v>
      </c>
      <c r="C7" s="78" t="s">
        <v>3</v>
      </c>
      <c r="D7" s="45">
        <v>1111</v>
      </c>
      <c r="E7" s="46" t="s">
        <v>3</v>
      </c>
      <c r="F7" s="33">
        <v>1111</v>
      </c>
      <c r="G7" s="34" t="s">
        <v>3</v>
      </c>
      <c r="H7" s="107">
        <v>1111</v>
      </c>
      <c r="I7" s="108" t="s">
        <v>3</v>
      </c>
      <c r="J7" s="146">
        <v>1111</v>
      </c>
      <c r="K7" s="147" t="s">
        <v>3</v>
      </c>
      <c r="L7" s="242">
        <v>1111</v>
      </c>
      <c r="M7" s="243" t="s">
        <v>3</v>
      </c>
    </row>
    <row r="8" spans="2:13" s="3" customFormat="1" ht="13.5" thickBot="1">
      <c r="B8" s="79" t="s">
        <v>9</v>
      </c>
      <c r="C8" s="80" t="s">
        <v>0</v>
      </c>
      <c r="D8" s="47" t="s">
        <v>9</v>
      </c>
      <c r="E8" s="48" t="s">
        <v>0</v>
      </c>
      <c r="F8" s="17" t="s">
        <v>9</v>
      </c>
      <c r="G8" s="11" t="s">
        <v>0</v>
      </c>
      <c r="H8" s="109" t="s">
        <v>9</v>
      </c>
      <c r="I8" s="29" t="s">
        <v>0</v>
      </c>
      <c r="J8" s="148" t="s">
        <v>9</v>
      </c>
      <c r="K8" s="149" t="s">
        <v>0</v>
      </c>
      <c r="L8" s="244" t="s">
        <v>9</v>
      </c>
      <c r="M8" s="245" t="s">
        <v>0</v>
      </c>
    </row>
    <row r="9" spans="1:13" s="3" customFormat="1" ht="13.5" thickTop="1">
      <c r="A9" s="180" t="s">
        <v>25</v>
      </c>
      <c r="B9" s="82">
        <v>16722</v>
      </c>
      <c r="C9" s="82">
        <v>16722</v>
      </c>
      <c r="D9" s="50">
        <f>E9</f>
        <v>16623.49</v>
      </c>
      <c r="E9" s="50">
        <v>16623.49</v>
      </c>
      <c r="F9" s="13">
        <f>G9</f>
        <v>18143.27</v>
      </c>
      <c r="G9" s="13">
        <v>18143.27</v>
      </c>
      <c r="H9" s="110">
        <f>I9</f>
        <v>17026.75</v>
      </c>
      <c r="I9" s="110">
        <v>17026.75</v>
      </c>
      <c r="J9" s="150">
        <f>K9</f>
        <v>18937.5</v>
      </c>
      <c r="K9" s="150">
        <v>18937.5</v>
      </c>
      <c r="L9" s="246">
        <f>M9</f>
        <v>14480.29</v>
      </c>
      <c r="M9" s="246">
        <v>14480.29</v>
      </c>
    </row>
    <row r="10" spans="1:13" s="3" customFormat="1" ht="12.75">
      <c r="A10" s="180" t="s">
        <v>26</v>
      </c>
      <c r="B10" s="83">
        <f aca="true" t="shared" si="0" ref="B10:B20">SUM(C10-C9)</f>
        <v>8672.009999999998</v>
      </c>
      <c r="C10" s="84">
        <v>25394.01</v>
      </c>
      <c r="D10" s="51">
        <f aca="true" t="shared" si="1" ref="D10:D20">SUM(E10-E9)</f>
        <v>9768.71</v>
      </c>
      <c r="E10" s="52">
        <v>26392.2</v>
      </c>
      <c r="F10" s="14">
        <f aca="true" t="shared" si="2" ref="F10:F20">SUM(G10-G9)</f>
        <v>8677.599999999999</v>
      </c>
      <c r="G10" s="15">
        <v>26820.87</v>
      </c>
      <c r="H10" s="111">
        <f>SUM(I10-I9)</f>
        <v>11899.169999999998</v>
      </c>
      <c r="I10" s="106">
        <v>28925.92</v>
      </c>
      <c r="J10" s="151">
        <f>SUM(K10-K9)</f>
        <v>10986.21</v>
      </c>
      <c r="K10" s="144">
        <v>29923.71</v>
      </c>
      <c r="L10" s="247">
        <f>SUM(M10-M9)</f>
        <v>12573.5</v>
      </c>
      <c r="M10" s="248">
        <v>27053.79</v>
      </c>
    </row>
    <row r="11" spans="1:13" s="3" customFormat="1" ht="12.75">
      <c r="A11" s="180" t="s">
        <v>27</v>
      </c>
      <c r="B11" s="83">
        <f t="shared" si="0"/>
        <v>8901.939999999999</v>
      </c>
      <c r="C11" s="84">
        <v>34295.95</v>
      </c>
      <c r="D11" s="51">
        <f t="shared" si="1"/>
        <v>8163.4699999999975</v>
      </c>
      <c r="E11" s="52">
        <v>34555.67</v>
      </c>
      <c r="F11" s="14">
        <f t="shared" si="2"/>
        <v>8794.860000000004</v>
      </c>
      <c r="G11" s="15">
        <v>35615.73</v>
      </c>
      <c r="H11" s="111">
        <f aca="true" t="shared" si="3" ref="H11:H20">I11-I10</f>
        <v>9124.64</v>
      </c>
      <c r="I11" s="106">
        <v>38050.56</v>
      </c>
      <c r="J11" s="151">
        <f aca="true" t="shared" si="4" ref="J11:J20">K11-K10</f>
        <v>9720.14</v>
      </c>
      <c r="K11" s="144">
        <v>39643.85</v>
      </c>
      <c r="L11" s="247">
        <f aca="true" t="shared" si="5" ref="L11:L20">M11-M10</f>
        <v>10321.879999999997</v>
      </c>
      <c r="M11" s="248">
        <v>37375.67</v>
      </c>
    </row>
    <row r="12" spans="1:13" s="3" customFormat="1" ht="12.75">
      <c r="A12" s="180" t="s">
        <v>28</v>
      </c>
      <c r="B12" s="83">
        <f t="shared" si="0"/>
        <v>7440.830000000002</v>
      </c>
      <c r="C12" s="84">
        <v>41736.78</v>
      </c>
      <c r="D12" s="51">
        <f t="shared" si="1"/>
        <v>6946.8499999999985</v>
      </c>
      <c r="E12" s="52">
        <v>41502.52</v>
      </c>
      <c r="F12" s="14">
        <f t="shared" si="2"/>
        <v>7463.949999999997</v>
      </c>
      <c r="G12" s="15">
        <v>43079.68</v>
      </c>
      <c r="H12" s="111">
        <f t="shared" si="3"/>
        <v>7511.6600000000035</v>
      </c>
      <c r="I12" s="106">
        <v>45562.22</v>
      </c>
      <c r="J12" s="151">
        <f t="shared" si="4"/>
        <v>7599.419999999998</v>
      </c>
      <c r="K12" s="144">
        <v>47243.27</v>
      </c>
      <c r="L12" s="247">
        <f t="shared" si="5"/>
        <v>9415.267</v>
      </c>
      <c r="M12" s="248">
        <v>46790.937</v>
      </c>
    </row>
    <row r="13" spans="1:13" s="3" customFormat="1" ht="12.75">
      <c r="A13" s="180" t="s">
        <v>29</v>
      </c>
      <c r="B13" s="83">
        <f t="shared" si="0"/>
        <v>8402.61</v>
      </c>
      <c r="C13" s="84">
        <v>50139.39</v>
      </c>
      <c r="D13" s="51">
        <f t="shared" si="1"/>
        <v>8045.870000000003</v>
      </c>
      <c r="E13" s="52">
        <v>49548.39</v>
      </c>
      <c r="F13" s="14">
        <f t="shared" si="2"/>
        <v>8503.010000000002</v>
      </c>
      <c r="G13" s="15">
        <v>51582.69</v>
      </c>
      <c r="H13" s="111">
        <f t="shared" si="3"/>
        <v>8758.720000000001</v>
      </c>
      <c r="I13" s="106">
        <v>54320.94</v>
      </c>
      <c r="J13" s="151">
        <f t="shared" si="4"/>
        <v>9883</v>
      </c>
      <c r="K13" s="144">
        <v>57126.27</v>
      </c>
      <c r="L13" s="247">
        <f t="shared" si="5"/>
        <v>10299.601000000002</v>
      </c>
      <c r="M13" s="248">
        <v>57090.538</v>
      </c>
    </row>
    <row r="14" spans="1:13" s="3" customFormat="1" ht="12.75">
      <c r="A14" s="180" t="s">
        <v>30</v>
      </c>
      <c r="B14" s="83">
        <f t="shared" si="0"/>
        <v>10098.5</v>
      </c>
      <c r="C14" s="84">
        <v>60237.89</v>
      </c>
      <c r="D14" s="51">
        <f t="shared" si="1"/>
        <v>10505.739999999998</v>
      </c>
      <c r="E14" s="52">
        <v>60054.13</v>
      </c>
      <c r="F14" s="14">
        <f t="shared" si="2"/>
        <v>10726.909999999996</v>
      </c>
      <c r="G14" s="15">
        <v>62309.6</v>
      </c>
      <c r="H14" s="111">
        <f t="shared" si="3"/>
        <v>11190.849999999999</v>
      </c>
      <c r="I14" s="106">
        <v>65511.79</v>
      </c>
      <c r="J14" s="151">
        <f t="shared" si="4"/>
        <v>11659.54</v>
      </c>
      <c r="K14" s="144">
        <v>68785.81</v>
      </c>
      <c r="L14" s="247">
        <f t="shared" si="5"/>
        <v>11256.974000000002</v>
      </c>
      <c r="M14" s="248">
        <v>68347.512</v>
      </c>
    </row>
    <row r="15" spans="1:13" s="3" customFormat="1" ht="12.75">
      <c r="A15" s="180" t="s">
        <v>31</v>
      </c>
      <c r="B15" s="83">
        <f t="shared" si="0"/>
        <v>11638.119999999995</v>
      </c>
      <c r="C15" s="84">
        <v>71876.01</v>
      </c>
      <c r="D15" s="51">
        <f t="shared" si="1"/>
        <v>10935.530000000006</v>
      </c>
      <c r="E15" s="52">
        <v>70989.66</v>
      </c>
      <c r="F15" s="14">
        <f t="shared" si="2"/>
        <v>12640.110000000008</v>
      </c>
      <c r="G15" s="15">
        <v>74949.71</v>
      </c>
      <c r="H15" s="111">
        <f t="shared" si="3"/>
        <v>10782.900000000001</v>
      </c>
      <c r="I15" s="106">
        <v>76294.69</v>
      </c>
      <c r="J15" s="151">
        <f t="shared" si="4"/>
        <v>12007.190000000002</v>
      </c>
      <c r="K15" s="144">
        <v>80793</v>
      </c>
      <c r="L15" s="247">
        <f t="shared" si="5"/>
        <v>13514.871</v>
      </c>
      <c r="M15" s="248">
        <v>81862.383</v>
      </c>
    </row>
    <row r="16" spans="1:13" s="3" customFormat="1" ht="12.75">
      <c r="A16" s="180" t="s">
        <v>32</v>
      </c>
      <c r="B16" s="83">
        <f t="shared" si="0"/>
        <v>9828.800000000003</v>
      </c>
      <c r="C16" s="85">
        <v>81704.81</v>
      </c>
      <c r="D16" s="51">
        <f t="shared" si="1"/>
        <v>10312.509999999995</v>
      </c>
      <c r="E16" s="53">
        <v>81302.17</v>
      </c>
      <c r="F16" s="14">
        <f t="shared" si="2"/>
        <v>10900.289999999994</v>
      </c>
      <c r="G16" s="16">
        <v>85850</v>
      </c>
      <c r="H16" s="111">
        <f t="shared" si="3"/>
        <v>11918.921000000002</v>
      </c>
      <c r="I16" s="112">
        <v>88213.611</v>
      </c>
      <c r="J16" s="151">
        <f t="shared" si="4"/>
        <v>12018.919999999998</v>
      </c>
      <c r="K16" s="152">
        <v>92811.92</v>
      </c>
      <c r="L16" s="247">
        <f t="shared" si="5"/>
        <v>12762.25</v>
      </c>
      <c r="M16" s="249">
        <v>94624.633</v>
      </c>
    </row>
    <row r="17" spans="1:13" s="3" customFormat="1" ht="12.75">
      <c r="A17" s="180" t="s">
        <v>33</v>
      </c>
      <c r="B17" s="83">
        <f t="shared" si="0"/>
        <v>9894.850000000006</v>
      </c>
      <c r="C17" s="85">
        <v>91599.66</v>
      </c>
      <c r="D17" s="51">
        <f t="shared" si="1"/>
        <v>10076.720000000001</v>
      </c>
      <c r="E17" s="53">
        <v>91378.89</v>
      </c>
      <c r="F17" s="14">
        <f t="shared" si="2"/>
        <v>11141.910000000003</v>
      </c>
      <c r="G17" s="16">
        <v>96991.91</v>
      </c>
      <c r="H17" s="111">
        <f t="shared" si="3"/>
        <v>11366.769</v>
      </c>
      <c r="I17" s="112">
        <v>99580.38</v>
      </c>
      <c r="J17" s="151">
        <f t="shared" si="4"/>
        <v>10715.919999999998</v>
      </c>
      <c r="K17" s="152">
        <v>103527.84</v>
      </c>
      <c r="L17" s="247">
        <f t="shared" si="5"/>
        <v>10878.986999999994</v>
      </c>
      <c r="M17" s="249">
        <v>105503.62</v>
      </c>
    </row>
    <row r="18" spans="1:13" s="3" customFormat="1" ht="12.75">
      <c r="A18" s="180" t="s">
        <v>34</v>
      </c>
      <c r="B18" s="83">
        <f t="shared" si="0"/>
        <v>8452.01999999999</v>
      </c>
      <c r="C18" s="84">
        <v>100051.68</v>
      </c>
      <c r="D18" s="51">
        <f t="shared" si="1"/>
        <v>10416.039999999994</v>
      </c>
      <c r="E18" s="52">
        <v>101794.93</v>
      </c>
      <c r="F18" s="14">
        <f t="shared" si="2"/>
        <v>9824.73999999999</v>
      </c>
      <c r="G18" s="15">
        <v>106816.65</v>
      </c>
      <c r="H18" s="111">
        <f t="shared" si="3"/>
        <v>11001.970000000001</v>
      </c>
      <c r="I18" s="106">
        <v>110582.35</v>
      </c>
      <c r="J18" s="151">
        <f t="shared" si="4"/>
        <v>12074.740000000005</v>
      </c>
      <c r="K18" s="144">
        <v>115602.58</v>
      </c>
      <c r="L18" s="247">
        <f t="shared" si="5"/>
        <v>12083.415000000008</v>
      </c>
      <c r="M18" s="248">
        <v>117587.035</v>
      </c>
    </row>
    <row r="19" spans="1:13" s="3" customFormat="1" ht="12.75">
      <c r="A19" s="180" t="s">
        <v>35</v>
      </c>
      <c r="B19" s="83">
        <f t="shared" si="0"/>
        <v>10364.800000000003</v>
      </c>
      <c r="C19" s="84">
        <v>110416.48</v>
      </c>
      <c r="D19" s="51">
        <f t="shared" si="1"/>
        <v>10443.630000000005</v>
      </c>
      <c r="E19" s="52">
        <v>112238.56</v>
      </c>
      <c r="F19" s="14">
        <f t="shared" si="2"/>
        <v>11769.190000000002</v>
      </c>
      <c r="G19" s="15">
        <v>118585.84</v>
      </c>
      <c r="H19" s="111">
        <f t="shared" si="3"/>
        <v>11494.959999999992</v>
      </c>
      <c r="I19" s="106">
        <v>122077.31</v>
      </c>
      <c r="J19" s="151">
        <f t="shared" si="4"/>
        <v>12235.459999999992</v>
      </c>
      <c r="K19" s="144">
        <v>127838.04</v>
      </c>
      <c r="L19" s="247">
        <f t="shared" si="5"/>
        <v>-117587.035</v>
      </c>
      <c r="M19" s="248"/>
    </row>
    <row r="20" spans="1:13" s="3" customFormat="1" ht="12.75">
      <c r="A20" s="180" t="s">
        <v>36</v>
      </c>
      <c r="B20" s="83">
        <f t="shared" si="0"/>
        <v>11058.440000000002</v>
      </c>
      <c r="C20" s="84">
        <v>121474.92</v>
      </c>
      <c r="D20" s="51">
        <f t="shared" si="1"/>
        <v>10954.979999999996</v>
      </c>
      <c r="E20" s="52">
        <v>123193.54</v>
      </c>
      <c r="F20" s="14">
        <f t="shared" si="2"/>
        <v>10256.089999999997</v>
      </c>
      <c r="G20" s="15">
        <v>128841.93</v>
      </c>
      <c r="H20" s="111">
        <f t="shared" si="3"/>
        <v>10966.48000000001</v>
      </c>
      <c r="I20" s="106">
        <v>133043.79</v>
      </c>
      <c r="J20" s="151">
        <f t="shared" si="4"/>
        <v>13319.62000000001</v>
      </c>
      <c r="K20" s="144">
        <v>141157.66</v>
      </c>
      <c r="L20" s="247">
        <f t="shared" si="5"/>
        <v>0</v>
      </c>
      <c r="M20" s="248"/>
    </row>
    <row r="21" s="3" customFormat="1" ht="12.75"/>
    <row r="22" s="3" customFormat="1" ht="12.75"/>
    <row r="23" spans="2:13" s="3" customFormat="1" ht="12.75">
      <c r="B23" s="276" t="s">
        <v>14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1"/>
      <c r="M23" s="271"/>
    </row>
    <row r="24" spans="1:13" s="3" customFormat="1" ht="12.75">
      <c r="A24" s="3" t="s">
        <v>37</v>
      </c>
      <c r="B24" s="74">
        <v>2009</v>
      </c>
      <c r="C24" s="75">
        <v>32000</v>
      </c>
      <c r="D24" s="42">
        <v>2010</v>
      </c>
      <c r="E24" s="43">
        <v>24000</v>
      </c>
      <c r="F24" s="4">
        <v>2011</v>
      </c>
      <c r="G24" s="5">
        <v>24000</v>
      </c>
      <c r="H24" s="105">
        <v>2012</v>
      </c>
      <c r="I24" s="26">
        <v>8000</v>
      </c>
      <c r="J24" s="142">
        <v>2013</v>
      </c>
      <c r="K24" s="143">
        <v>5000</v>
      </c>
      <c r="L24" s="239">
        <v>2014</v>
      </c>
      <c r="M24" s="240">
        <v>10000</v>
      </c>
    </row>
    <row r="25" spans="1:13" s="3" customFormat="1" ht="13.5" thickBot="1">
      <c r="A25" s="3" t="s">
        <v>38</v>
      </c>
      <c r="B25" s="74">
        <v>2009</v>
      </c>
      <c r="C25" s="86">
        <v>22000</v>
      </c>
      <c r="D25" s="42">
        <v>2010</v>
      </c>
      <c r="E25" s="54">
        <v>24000</v>
      </c>
      <c r="F25" s="4">
        <v>2011</v>
      </c>
      <c r="G25" s="7">
        <v>17300</v>
      </c>
      <c r="H25" s="105">
        <v>2012</v>
      </c>
      <c r="I25" s="27">
        <v>8000</v>
      </c>
      <c r="J25" s="142">
        <v>2013</v>
      </c>
      <c r="K25" s="153">
        <v>5000</v>
      </c>
      <c r="L25" s="239">
        <v>2014</v>
      </c>
      <c r="M25" s="250">
        <v>10000</v>
      </c>
    </row>
    <row r="26" spans="2:13" s="3" customFormat="1" ht="13.5" thickTop="1">
      <c r="B26" s="87">
        <v>1112</v>
      </c>
      <c r="C26" s="88" t="s">
        <v>6</v>
      </c>
      <c r="D26" s="55">
        <v>1112</v>
      </c>
      <c r="E26" s="56" t="s">
        <v>6</v>
      </c>
      <c r="F26" s="22">
        <v>1112</v>
      </c>
      <c r="G26" s="32" t="s">
        <v>6</v>
      </c>
      <c r="H26" s="113">
        <v>1112</v>
      </c>
      <c r="I26" s="114" t="s">
        <v>6</v>
      </c>
      <c r="J26" s="154">
        <v>1112</v>
      </c>
      <c r="K26" s="155" t="s">
        <v>6</v>
      </c>
      <c r="L26" s="251">
        <v>1112</v>
      </c>
      <c r="M26" s="252" t="s">
        <v>6</v>
      </c>
    </row>
    <row r="27" spans="2:13" s="3" customFormat="1" ht="13.5" thickBot="1">
      <c r="B27" s="89" t="s">
        <v>9</v>
      </c>
      <c r="C27" s="81" t="s">
        <v>0</v>
      </c>
      <c r="D27" s="57" t="s">
        <v>9</v>
      </c>
      <c r="E27" s="49" t="s">
        <v>0</v>
      </c>
      <c r="F27" s="23" t="s">
        <v>9</v>
      </c>
      <c r="G27" s="12" t="s">
        <v>0</v>
      </c>
      <c r="H27" s="115" t="s">
        <v>9</v>
      </c>
      <c r="I27" s="116" t="s">
        <v>0</v>
      </c>
      <c r="J27" s="156" t="s">
        <v>9</v>
      </c>
      <c r="K27" s="157" t="s">
        <v>0</v>
      </c>
      <c r="L27" s="253" t="s">
        <v>9</v>
      </c>
      <c r="M27" s="254" t="s">
        <v>0</v>
      </c>
    </row>
    <row r="28" spans="1:13" s="3" customFormat="1" ht="13.5" thickTop="1">
      <c r="A28" s="180" t="s">
        <v>25</v>
      </c>
      <c r="B28" s="82">
        <v>3338.66</v>
      </c>
      <c r="C28" s="82">
        <v>3338.66</v>
      </c>
      <c r="D28" s="50">
        <f>E28</f>
        <v>2274.31</v>
      </c>
      <c r="E28" s="50">
        <v>2274.31</v>
      </c>
      <c r="F28" s="13">
        <f>G28</f>
        <v>845.53</v>
      </c>
      <c r="G28" s="13">
        <v>845.53</v>
      </c>
      <c r="H28" s="110">
        <f>I28</f>
        <v>949.55</v>
      </c>
      <c r="I28" s="110">
        <v>949.55</v>
      </c>
      <c r="J28" s="150">
        <f>K28</f>
        <v>4377.23</v>
      </c>
      <c r="K28" s="150">
        <v>4377.23</v>
      </c>
      <c r="L28" s="246">
        <f>M28</f>
        <v>1563.6</v>
      </c>
      <c r="M28" s="246">
        <v>1563.6</v>
      </c>
    </row>
    <row r="29" spans="1:13" s="3" customFormat="1" ht="12.75">
      <c r="A29" s="180" t="s">
        <v>26</v>
      </c>
      <c r="B29" s="83">
        <f aca="true" t="shared" si="6" ref="B29:B39">SUM(C29-C28)</f>
        <v>918.8900000000003</v>
      </c>
      <c r="C29" s="84">
        <v>4257.55</v>
      </c>
      <c r="D29" s="51">
        <f aca="true" t="shared" si="7" ref="D29:D39">E29-E28</f>
        <v>140.67000000000007</v>
      </c>
      <c r="E29" s="52">
        <v>2414.98</v>
      </c>
      <c r="F29" s="14">
        <f aca="true" t="shared" si="8" ref="F29:F39">G29-G28</f>
        <v>118.94000000000005</v>
      </c>
      <c r="G29" s="15">
        <v>964.47</v>
      </c>
      <c r="H29" s="111">
        <f aca="true" t="shared" si="9" ref="H29:H39">I29-I28</f>
        <v>841.8300000000002</v>
      </c>
      <c r="I29" s="106">
        <v>1791.38</v>
      </c>
      <c r="J29" s="151">
        <f aca="true" t="shared" si="10" ref="J29:J39">K29-K28</f>
        <v>121.29000000000087</v>
      </c>
      <c r="K29" s="144">
        <v>4498.52</v>
      </c>
      <c r="L29" s="247">
        <f aca="true" t="shared" si="11" ref="L29:L39">M29-M28</f>
        <v>145.01999999999998</v>
      </c>
      <c r="M29" s="248">
        <v>1708.62</v>
      </c>
    </row>
    <row r="30" spans="1:13" s="3" customFormat="1" ht="12.75">
      <c r="A30" s="180" t="s">
        <v>27</v>
      </c>
      <c r="B30" s="83">
        <f t="shared" si="6"/>
        <v>842.75</v>
      </c>
      <c r="C30" s="84">
        <v>5100.3</v>
      </c>
      <c r="D30" s="51">
        <f t="shared" si="7"/>
        <v>1102.73</v>
      </c>
      <c r="E30" s="52">
        <v>3517.71</v>
      </c>
      <c r="F30" s="14">
        <f t="shared" si="8"/>
        <v>3150.8099999999995</v>
      </c>
      <c r="G30" s="15">
        <v>4115.28</v>
      </c>
      <c r="H30" s="111">
        <f t="shared" si="9"/>
        <v>278.9200000000001</v>
      </c>
      <c r="I30" s="106">
        <v>2070.3</v>
      </c>
      <c r="J30" s="151">
        <f t="shared" si="10"/>
        <v>332.7999999999993</v>
      </c>
      <c r="K30" s="144">
        <v>4831.32</v>
      </c>
      <c r="L30" s="247">
        <f t="shared" si="11"/>
        <v>1088.9</v>
      </c>
      <c r="M30" s="248">
        <v>2797.52</v>
      </c>
    </row>
    <row r="31" spans="1:13" s="3" customFormat="1" ht="12.75">
      <c r="A31" s="180" t="s">
        <v>28</v>
      </c>
      <c r="B31" s="83">
        <f t="shared" si="6"/>
        <v>2951.87</v>
      </c>
      <c r="C31" s="84">
        <v>8052.17</v>
      </c>
      <c r="D31" s="51">
        <f t="shared" si="7"/>
        <v>7.880000000000109</v>
      </c>
      <c r="E31" s="52">
        <v>3525.59</v>
      </c>
      <c r="F31" s="14">
        <f t="shared" si="8"/>
        <v>4.140000000000327</v>
      </c>
      <c r="G31" s="15">
        <v>4119.42</v>
      </c>
      <c r="H31" s="111">
        <f t="shared" si="9"/>
        <v>8.829999999999927</v>
      </c>
      <c r="I31" s="106">
        <v>2079.13</v>
      </c>
      <c r="J31" s="151">
        <f t="shared" si="10"/>
        <v>4.860000000000582</v>
      </c>
      <c r="K31" s="144">
        <v>4836.18</v>
      </c>
      <c r="L31" s="247">
        <f t="shared" si="11"/>
        <v>0.5709999999999127</v>
      </c>
      <c r="M31" s="248">
        <v>2798.091</v>
      </c>
    </row>
    <row r="32" spans="1:13" s="3" customFormat="1" ht="12.75">
      <c r="A32" s="180" t="s">
        <v>29</v>
      </c>
      <c r="B32" s="83">
        <f t="shared" si="6"/>
        <v>2.4099999999998545</v>
      </c>
      <c r="C32" s="84">
        <v>8054.58</v>
      </c>
      <c r="D32" s="51">
        <f t="shared" si="7"/>
        <v>9.769999999999982</v>
      </c>
      <c r="E32" s="52">
        <v>3535.36</v>
      </c>
      <c r="F32" s="14">
        <f t="shared" si="8"/>
        <v>11.140000000000327</v>
      </c>
      <c r="G32" s="15">
        <v>4130.56</v>
      </c>
      <c r="H32" s="111">
        <f t="shared" si="9"/>
        <v>4.079999999999927</v>
      </c>
      <c r="I32" s="106">
        <v>2083.21</v>
      </c>
      <c r="J32" s="151">
        <f t="shared" si="10"/>
        <v>513.5799999999999</v>
      </c>
      <c r="K32" s="144">
        <v>5349.76</v>
      </c>
      <c r="L32" s="247">
        <f t="shared" si="11"/>
        <v>9.48700000000008</v>
      </c>
      <c r="M32" s="248">
        <v>2807.578</v>
      </c>
    </row>
    <row r="33" spans="1:13" s="3" customFormat="1" ht="12.75">
      <c r="A33" s="180" t="s">
        <v>30</v>
      </c>
      <c r="B33" s="83">
        <f t="shared" si="6"/>
        <v>18.13000000000011</v>
      </c>
      <c r="C33" s="84">
        <v>8072.71</v>
      </c>
      <c r="D33" s="51">
        <f t="shared" si="7"/>
        <v>3412.5399999999995</v>
      </c>
      <c r="E33" s="52">
        <v>6947.9</v>
      </c>
      <c r="F33" s="14">
        <f t="shared" si="8"/>
        <v>0.6599999999998545</v>
      </c>
      <c r="G33" s="15">
        <v>4131.22</v>
      </c>
      <c r="H33" s="111">
        <f t="shared" si="9"/>
        <v>0.15000000000009095</v>
      </c>
      <c r="I33" s="106">
        <v>2083.36</v>
      </c>
      <c r="J33" s="151">
        <f t="shared" si="10"/>
        <v>79.56999999999971</v>
      </c>
      <c r="K33" s="144">
        <v>5429.33</v>
      </c>
      <c r="L33" s="247">
        <f t="shared" si="11"/>
        <v>775.065</v>
      </c>
      <c r="M33" s="248">
        <v>3582.643</v>
      </c>
    </row>
    <row r="34" spans="1:13" s="3" customFormat="1" ht="12.75">
      <c r="A34" s="180" t="s">
        <v>31</v>
      </c>
      <c r="B34" s="83">
        <f t="shared" si="6"/>
        <v>15.850000000000364</v>
      </c>
      <c r="C34" s="84">
        <v>8088.56</v>
      </c>
      <c r="D34" s="51">
        <f t="shared" si="7"/>
        <v>923.0600000000004</v>
      </c>
      <c r="E34" s="52">
        <v>7870.96</v>
      </c>
      <c r="F34" s="14">
        <f t="shared" si="8"/>
        <v>5.509999999999309</v>
      </c>
      <c r="G34" s="15">
        <v>4136.73</v>
      </c>
      <c r="H34" s="111">
        <f t="shared" si="9"/>
        <v>0.5499999999997272</v>
      </c>
      <c r="I34" s="106">
        <v>2083.91</v>
      </c>
      <c r="J34" s="151">
        <f t="shared" si="10"/>
        <v>14.409999999999854</v>
      </c>
      <c r="K34" s="144">
        <v>5443.74</v>
      </c>
      <c r="L34" s="247">
        <f t="shared" si="11"/>
        <v>15.063000000000102</v>
      </c>
      <c r="M34" s="248">
        <v>3597.706</v>
      </c>
    </row>
    <row r="35" spans="1:13" s="3" customFormat="1" ht="12.75">
      <c r="A35" s="180" t="s">
        <v>32</v>
      </c>
      <c r="B35" s="83">
        <f t="shared" si="6"/>
        <v>0.8099999999994907</v>
      </c>
      <c r="C35" s="85">
        <v>8089.37</v>
      </c>
      <c r="D35" s="51">
        <f t="shared" si="7"/>
        <v>9872.690000000002</v>
      </c>
      <c r="E35" s="53">
        <v>17743.65</v>
      </c>
      <c r="F35" s="14">
        <f t="shared" si="8"/>
        <v>1.2000000000007276</v>
      </c>
      <c r="G35" s="16">
        <v>4137.93</v>
      </c>
      <c r="H35" s="111">
        <f t="shared" si="9"/>
        <v>875.7200000000003</v>
      </c>
      <c r="I35" s="112">
        <v>2959.63</v>
      </c>
      <c r="J35" s="151">
        <f t="shared" si="10"/>
        <v>0</v>
      </c>
      <c r="K35" s="152">
        <v>5443.74</v>
      </c>
      <c r="L35" s="247">
        <f t="shared" si="11"/>
        <v>1546.7609999999995</v>
      </c>
      <c r="M35" s="249">
        <v>5144.467</v>
      </c>
    </row>
    <row r="36" spans="1:13" s="3" customFormat="1" ht="12.75">
      <c r="A36" s="180" t="s">
        <v>33</v>
      </c>
      <c r="B36" s="83">
        <f t="shared" si="6"/>
        <v>3034.7</v>
      </c>
      <c r="C36" s="85">
        <v>11124.07</v>
      </c>
      <c r="D36" s="51">
        <f t="shared" si="7"/>
        <v>2567.9199999999983</v>
      </c>
      <c r="E36" s="53">
        <v>20311.57</v>
      </c>
      <c r="F36" s="14">
        <f t="shared" si="8"/>
        <v>2.5299999999997453</v>
      </c>
      <c r="G36" s="16">
        <v>4140.46</v>
      </c>
      <c r="H36" s="111">
        <f t="shared" si="9"/>
        <v>3.949999999999818</v>
      </c>
      <c r="I36" s="112">
        <v>2963.58</v>
      </c>
      <c r="J36" s="151">
        <f t="shared" si="10"/>
        <v>1657.3100000000004</v>
      </c>
      <c r="K36" s="152">
        <v>7101.05</v>
      </c>
      <c r="L36" s="247">
        <f t="shared" si="11"/>
        <v>885.0290000000005</v>
      </c>
      <c r="M36" s="249">
        <v>6029.496</v>
      </c>
    </row>
    <row r="37" spans="1:13" s="3" customFormat="1" ht="12.75">
      <c r="A37" s="180" t="s">
        <v>34</v>
      </c>
      <c r="B37" s="83">
        <f t="shared" si="6"/>
        <v>2390.66</v>
      </c>
      <c r="C37" s="84">
        <v>13514.73</v>
      </c>
      <c r="D37" s="51">
        <f t="shared" si="7"/>
        <v>301.3199999999997</v>
      </c>
      <c r="E37" s="52">
        <v>20612.89</v>
      </c>
      <c r="F37" s="14">
        <f t="shared" si="8"/>
        <v>51.409999999999854</v>
      </c>
      <c r="G37" s="15">
        <v>4191.87</v>
      </c>
      <c r="H37" s="111">
        <f t="shared" si="9"/>
        <v>0.7899999999999636</v>
      </c>
      <c r="I37" s="106">
        <v>2964.37</v>
      </c>
      <c r="J37" s="151">
        <f t="shared" si="10"/>
        <v>248</v>
      </c>
      <c r="K37" s="144">
        <v>7349.05</v>
      </c>
      <c r="L37" s="247">
        <f t="shared" si="11"/>
        <v>735.5829999999996</v>
      </c>
      <c r="M37" s="248">
        <v>6765.079</v>
      </c>
    </row>
    <row r="38" spans="1:13" s="3" customFormat="1" ht="12.75">
      <c r="A38" s="180" t="s">
        <v>35</v>
      </c>
      <c r="B38" s="83">
        <f t="shared" si="6"/>
        <v>110.8700000000008</v>
      </c>
      <c r="C38" s="84">
        <v>13625.6</v>
      </c>
      <c r="D38" s="51">
        <f t="shared" si="7"/>
        <v>168.13000000000102</v>
      </c>
      <c r="E38" s="52">
        <v>20781.02</v>
      </c>
      <c r="F38" s="14">
        <f t="shared" si="8"/>
        <v>128.10000000000036</v>
      </c>
      <c r="G38" s="15">
        <v>4319.97</v>
      </c>
      <c r="H38" s="111">
        <f t="shared" si="9"/>
        <v>1908.1900000000005</v>
      </c>
      <c r="I38" s="106">
        <v>4872.56</v>
      </c>
      <c r="J38" s="151">
        <f t="shared" si="10"/>
        <v>0.7699999999995271</v>
      </c>
      <c r="K38" s="144">
        <v>7349.82</v>
      </c>
      <c r="L38" s="247">
        <f t="shared" si="11"/>
        <v>-6765.079</v>
      </c>
      <c r="M38" s="248"/>
    </row>
    <row r="39" spans="1:13" s="3" customFormat="1" ht="12.75">
      <c r="A39" s="180" t="s">
        <v>36</v>
      </c>
      <c r="B39" s="83">
        <f t="shared" si="6"/>
        <v>1088.4300000000003</v>
      </c>
      <c r="C39" s="84">
        <v>14714.03</v>
      </c>
      <c r="D39" s="51">
        <f t="shared" si="7"/>
        <v>4999.32</v>
      </c>
      <c r="E39" s="52">
        <v>25780.34</v>
      </c>
      <c r="F39" s="14">
        <f t="shared" si="8"/>
        <v>2166.04</v>
      </c>
      <c r="G39" s="15">
        <v>6486.01</v>
      </c>
      <c r="H39" s="111">
        <f t="shared" si="9"/>
        <v>1023.0999999999995</v>
      </c>
      <c r="I39" s="106">
        <v>5895.66</v>
      </c>
      <c r="J39" s="151">
        <f t="shared" si="10"/>
        <v>4116.59</v>
      </c>
      <c r="K39" s="144">
        <v>11466.41</v>
      </c>
      <c r="L39" s="247">
        <f t="shared" si="11"/>
        <v>0</v>
      </c>
      <c r="M39" s="248"/>
    </row>
    <row r="40" s="3" customFormat="1" ht="12.75"/>
    <row r="41" s="3" customFormat="1" ht="12.75"/>
    <row r="42" spans="2:13" s="3" customFormat="1" ht="12.75">
      <c r="B42" s="276" t="s">
        <v>11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1"/>
      <c r="M42" s="271"/>
    </row>
    <row r="43" spans="1:13" s="3" customFormat="1" ht="12.75">
      <c r="A43" s="3" t="s">
        <v>37</v>
      </c>
      <c r="B43" s="74">
        <v>2009</v>
      </c>
      <c r="C43" s="75">
        <v>10000</v>
      </c>
      <c r="D43" s="42">
        <v>2010</v>
      </c>
      <c r="E43" s="43">
        <v>10000</v>
      </c>
      <c r="F43" s="4">
        <v>2011</v>
      </c>
      <c r="G43" s="5">
        <v>10000</v>
      </c>
      <c r="H43" s="105">
        <v>2012</v>
      </c>
      <c r="I43" s="26">
        <v>10000</v>
      </c>
      <c r="J43" s="142">
        <v>2013</v>
      </c>
      <c r="K43" s="143">
        <v>13000</v>
      </c>
      <c r="L43" s="239">
        <v>2014</v>
      </c>
      <c r="M43" s="240">
        <v>12000</v>
      </c>
    </row>
    <row r="44" spans="1:13" s="3" customFormat="1" ht="13.5" thickBot="1">
      <c r="A44" s="3" t="s">
        <v>38</v>
      </c>
      <c r="B44" s="74">
        <v>2009</v>
      </c>
      <c r="C44" s="76">
        <v>10000</v>
      </c>
      <c r="D44" s="42">
        <v>2010</v>
      </c>
      <c r="E44" s="44">
        <v>10000</v>
      </c>
      <c r="F44" s="4">
        <v>2011</v>
      </c>
      <c r="G44" s="6">
        <v>10000</v>
      </c>
      <c r="H44" s="105">
        <v>2012</v>
      </c>
      <c r="I44" s="28">
        <v>10000</v>
      </c>
      <c r="J44" s="142">
        <v>2013</v>
      </c>
      <c r="K44" s="145">
        <v>13000</v>
      </c>
      <c r="L44" s="239">
        <v>2014</v>
      </c>
      <c r="M44" s="241">
        <v>12000</v>
      </c>
    </row>
    <row r="45" spans="2:13" s="3" customFormat="1" ht="13.5" thickTop="1">
      <c r="B45" s="90" t="s">
        <v>8</v>
      </c>
      <c r="C45" s="91" t="s">
        <v>7</v>
      </c>
      <c r="D45" s="58" t="s">
        <v>8</v>
      </c>
      <c r="E45" s="59" t="s">
        <v>7</v>
      </c>
      <c r="F45" s="18" t="s">
        <v>8</v>
      </c>
      <c r="G45" s="19" t="s">
        <v>7</v>
      </c>
      <c r="H45" s="117" t="s">
        <v>19</v>
      </c>
      <c r="I45" s="118" t="s">
        <v>7</v>
      </c>
      <c r="J45" s="158" t="s">
        <v>19</v>
      </c>
      <c r="K45" s="159" t="s">
        <v>7</v>
      </c>
      <c r="L45" s="255" t="s">
        <v>19</v>
      </c>
      <c r="M45" s="256" t="s">
        <v>7</v>
      </c>
    </row>
    <row r="46" spans="2:13" s="3" customFormat="1" ht="13.5" thickBot="1">
      <c r="B46" s="79" t="s">
        <v>9</v>
      </c>
      <c r="C46" s="80" t="s">
        <v>0</v>
      </c>
      <c r="D46" s="47" t="s">
        <v>9</v>
      </c>
      <c r="E46" s="48" t="s">
        <v>0</v>
      </c>
      <c r="F46" s="17" t="s">
        <v>9</v>
      </c>
      <c r="G46" s="11" t="s">
        <v>0</v>
      </c>
      <c r="H46" s="109" t="s">
        <v>9</v>
      </c>
      <c r="I46" s="29" t="s">
        <v>0</v>
      </c>
      <c r="J46" s="148" t="s">
        <v>9</v>
      </c>
      <c r="K46" s="149" t="s">
        <v>0</v>
      </c>
      <c r="L46" s="244" t="s">
        <v>9</v>
      </c>
      <c r="M46" s="245" t="s">
        <v>0</v>
      </c>
    </row>
    <row r="47" spans="1:13" s="3" customFormat="1" ht="13.5" thickTop="1">
      <c r="A47" s="180" t="s">
        <v>25</v>
      </c>
      <c r="B47" s="82">
        <v>1058.1</v>
      </c>
      <c r="C47" s="82">
        <v>1058.1</v>
      </c>
      <c r="D47" s="50">
        <f>E47</f>
        <v>937.75</v>
      </c>
      <c r="E47" s="50">
        <v>937.75</v>
      </c>
      <c r="F47" s="13">
        <f>G47</f>
        <v>1001.98</v>
      </c>
      <c r="G47" s="13">
        <v>1001.98</v>
      </c>
      <c r="H47" s="110">
        <f>I47</f>
        <v>1065.88</v>
      </c>
      <c r="I47" s="110">
        <v>1065.88</v>
      </c>
      <c r="J47" s="150">
        <f>K47</f>
        <v>746.94</v>
      </c>
      <c r="K47" s="150">
        <v>746.94</v>
      </c>
      <c r="L47" s="246">
        <f>M47</f>
        <v>1092.57</v>
      </c>
      <c r="M47" s="246">
        <v>1092.57</v>
      </c>
    </row>
    <row r="48" spans="1:13" s="3" customFormat="1" ht="12.75">
      <c r="A48" s="180" t="s">
        <v>26</v>
      </c>
      <c r="B48" s="83">
        <f aca="true" t="shared" si="12" ref="B48:B58">SUM(C48-C47)</f>
        <v>821.6300000000001</v>
      </c>
      <c r="C48" s="84">
        <v>1879.73</v>
      </c>
      <c r="D48" s="51">
        <f aca="true" t="shared" si="13" ref="D48:D58">E48-E47</f>
        <v>917.6700000000001</v>
      </c>
      <c r="E48" s="52">
        <v>1855.42</v>
      </c>
      <c r="F48" s="14">
        <f aca="true" t="shared" si="14" ref="F48:F58">G48-G47</f>
        <v>985.1500000000001</v>
      </c>
      <c r="G48" s="15">
        <v>1987.13</v>
      </c>
      <c r="H48" s="111">
        <f aca="true" t="shared" si="15" ref="H48:H58">I48-I47</f>
        <v>2258.9</v>
      </c>
      <c r="I48" s="106">
        <v>3324.78</v>
      </c>
      <c r="J48" s="151">
        <f aca="true" t="shared" si="16" ref="J48:J58">K48-K47</f>
        <v>2791.18</v>
      </c>
      <c r="K48" s="144">
        <v>3538.12</v>
      </c>
      <c r="L48" s="247">
        <f aca="true" t="shared" si="17" ref="L48:L58">M48-M47</f>
        <v>2180.6499999999996</v>
      </c>
      <c r="M48" s="248">
        <v>3273.22</v>
      </c>
    </row>
    <row r="49" spans="1:13" s="3" customFormat="1" ht="12.75">
      <c r="A49" s="180" t="s">
        <v>27</v>
      </c>
      <c r="B49" s="83">
        <f t="shared" si="12"/>
        <v>598.8000000000002</v>
      </c>
      <c r="C49" s="84">
        <v>2478.53</v>
      </c>
      <c r="D49" s="51">
        <f t="shared" si="13"/>
        <v>595.8800000000001</v>
      </c>
      <c r="E49" s="52">
        <v>2451.3</v>
      </c>
      <c r="F49" s="14">
        <f t="shared" si="14"/>
        <v>657.94</v>
      </c>
      <c r="G49" s="15">
        <v>2645.07</v>
      </c>
      <c r="H49" s="111">
        <f t="shared" si="15"/>
        <v>693.1899999999996</v>
      </c>
      <c r="I49" s="106">
        <v>4017.97</v>
      </c>
      <c r="J49" s="151">
        <f t="shared" si="16"/>
        <v>710.8100000000004</v>
      </c>
      <c r="K49" s="144">
        <v>4248.93</v>
      </c>
      <c r="L49" s="247">
        <f t="shared" si="17"/>
        <v>811.69</v>
      </c>
      <c r="M49" s="248">
        <v>4084.91</v>
      </c>
    </row>
    <row r="50" spans="1:13" s="3" customFormat="1" ht="12.75">
      <c r="A50" s="180" t="s">
        <v>28</v>
      </c>
      <c r="B50" s="83">
        <f t="shared" si="12"/>
        <v>691.06</v>
      </c>
      <c r="C50" s="84">
        <v>3169.59</v>
      </c>
      <c r="D50" s="51">
        <f t="shared" si="13"/>
        <v>654.6599999999999</v>
      </c>
      <c r="E50" s="52">
        <v>3105.96</v>
      </c>
      <c r="F50" s="14">
        <f t="shared" si="14"/>
        <v>708.6199999999999</v>
      </c>
      <c r="G50" s="15">
        <v>3353.69</v>
      </c>
      <c r="H50" s="111">
        <f t="shared" si="15"/>
        <v>729.5099999999998</v>
      </c>
      <c r="I50" s="106">
        <v>4747.48</v>
      </c>
      <c r="J50" s="151">
        <f t="shared" si="16"/>
        <v>783.1399999999994</v>
      </c>
      <c r="K50" s="144">
        <v>5032.07</v>
      </c>
      <c r="L50" s="247">
        <f t="shared" si="17"/>
        <v>972.6810000000005</v>
      </c>
      <c r="M50" s="248">
        <v>5057.591</v>
      </c>
    </row>
    <row r="51" spans="1:13" s="3" customFormat="1" ht="12.75">
      <c r="A51" s="180" t="s">
        <v>29</v>
      </c>
      <c r="B51" s="83">
        <f t="shared" si="12"/>
        <v>823.21</v>
      </c>
      <c r="C51" s="84">
        <v>3992.8</v>
      </c>
      <c r="D51" s="51">
        <f t="shared" si="13"/>
        <v>847.0500000000002</v>
      </c>
      <c r="E51" s="52">
        <v>3953.01</v>
      </c>
      <c r="F51" s="14">
        <f t="shared" si="14"/>
        <v>877.8899999999999</v>
      </c>
      <c r="G51" s="15">
        <v>4231.58</v>
      </c>
      <c r="H51" s="111">
        <f t="shared" si="15"/>
        <v>983.21</v>
      </c>
      <c r="I51" s="106">
        <v>5730.69</v>
      </c>
      <c r="J51" s="151">
        <f t="shared" si="16"/>
        <v>959.8100000000004</v>
      </c>
      <c r="K51" s="144">
        <v>5991.88</v>
      </c>
      <c r="L51" s="247">
        <f t="shared" si="17"/>
        <v>1063.3989999999994</v>
      </c>
      <c r="M51" s="248">
        <v>6120.99</v>
      </c>
    </row>
    <row r="52" spans="1:13" s="3" customFormat="1" ht="12.75">
      <c r="A52" s="180" t="s">
        <v>30</v>
      </c>
      <c r="B52" s="83">
        <f t="shared" si="12"/>
        <v>760.0599999999995</v>
      </c>
      <c r="C52" s="84">
        <v>4752.86</v>
      </c>
      <c r="D52" s="51">
        <f t="shared" si="13"/>
        <v>762.3800000000001</v>
      </c>
      <c r="E52" s="52">
        <v>4715.39</v>
      </c>
      <c r="F52" s="14">
        <f t="shared" si="14"/>
        <v>842.1800000000003</v>
      </c>
      <c r="G52" s="15">
        <v>5073.76</v>
      </c>
      <c r="H52" s="111">
        <f t="shared" si="15"/>
        <v>826.0300000000007</v>
      </c>
      <c r="I52" s="106">
        <v>6556.72</v>
      </c>
      <c r="J52" s="151">
        <f t="shared" si="16"/>
        <v>956.6899999999996</v>
      </c>
      <c r="K52" s="144">
        <v>6948.57</v>
      </c>
      <c r="L52" s="247">
        <f t="shared" si="17"/>
        <v>1124.281</v>
      </c>
      <c r="M52" s="248">
        <v>7245.271</v>
      </c>
    </row>
    <row r="53" spans="1:13" s="3" customFormat="1" ht="12.75">
      <c r="A53" s="180" t="s">
        <v>31</v>
      </c>
      <c r="B53" s="83">
        <f t="shared" si="12"/>
        <v>920.9900000000007</v>
      </c>
      <c r="C53" s="84">
        <v>5673.85</v>
      </c>
      <c r="D53" s="51">
        <f t="shared" si="13"/>
        <v>931.8699999999999</v>
      </c>
      <c r="E53" s="52">
        <v>5647.26</v>
      </c>
      <c r="F53" s="14">
        <f t="shared" si="14"/>
        <v>1047.5100000000002</v>
      </c>
      <c r="G53" s="15">
        <v>6121.27</v>
      </c>
      <c r="H53" s="111">
        <f t="shared" si="15"/>
        <v>1120.2799999999997</v>
      </c>
      <c r="I53" s="106">
        <v>7677</v>
      </c>
      <c r="J53" s="151">
        <f t="shared" si="16"/>
        <v>1040.0300000000007</v>
      </c>
      <c r="K53" s="144">
        <v>7988.6</v>
      </c>
      <c r="L53" s="247">
        <f t="shared" si="17"/>
        <v>1430.2560000000003</v>
      </c>
      <c r="M53" s="248">
        <v>8675.527</v>
      </c>
    </row>
    <row r="54" spans="1:13" s="3" customFormat="1" ht="12.75">
      <c r="A54" s="180" t="s">
        <v>32</v>
      </c>
      <c r="B54" s="83">
        <f t="shared" si="12"/>
        <v>1143.1599999999999</v>
      </c>
      <c r="C54" s="85">
        <v>6817.01</v>
      </c>
      <c r="D54" s="51">
        <f t="shared" si="13"/>
        <v>1077.3400000000001</v>
      </c>
      <c r="E54" s="53">
        <v>6724.6</v>
      </c>
      <c r="F54" s="14">
        <f t="shared" si="14"/>
        <v>1091.6699999999992</v>
      </c>
      <c r="G54" s="16">
        <v>7212.94</v>
      </c>
      <c r="H54" s="111">
        <f t="shared" si="15"/>
        <v>1289.1800000000003</v>
      </c>
      <c r="I54" s="112">
        <v>8966.18</v>
      </c>
      <c r="J54" s="151">
        <f t="shared" si="16"/>
        <v>1114.1399999999994</v>
      </c>
      <c r="K54" s="152">
        <v>9102.74</v>
      </c>
      <c r="L54" s="247">
        <f t="shared" si="17"/>
        <v>1450.679</v>
      </c>
      <c r="M54" s="249">
        <v>10126.206</v>
      </c>
    </row>
    <row r="55" spans="1:13" s="3" customFormat="1" ht="12.75">
      <c r="A55" s="180" t="s">
        <v>33</v>
      </c>
      <c r="B55" s="83">
        <f t="shared" si="12"/>
        <v>739.0599999999995</v>
      </c>
      <c r="C55" s="85">
        <v>7556.07</v>
      </c>
      <c r="D55" s="51">
        <f t="shared" si="13"/>
        <v>970.3599999999997</v>
      </c>
      <c r="E55" s="53">
        <v>7694.96</v>
      </c>
      <c r="F55" s="14">
        <f t="shared" si="14"/>
        <v>1128.6500000000005</v>
      </c>
      <c r="G55" s="16">
        <v>8341.59</v>
      </c>
      <c r="H55" s="111">
        <f t="shared" si="15"/>
        <v>1207.8099999999995</v>
      </c>
      <c r="I55" s="112">
        <v>10173.99</v>
      </c>
      <c r="J55" s="151">
        <f t="shared" si="16"/>
        <v>1146.4799999999996</v>
      </c>
      <c r="K55" s="152">
        <v>10249.22</v>
      </c>
      <c r="L55" s="247">
        <f t="shared" si="17"/>
        <v>1488.938</v>
      </c>
      <c r="M55" s="249">
        <v>11615.144</v>
      </c>
    </row>
    <row r="56" spans="1:13" s="3" customFormat="1" ht="12.75">
      <c r="A56" s="180" t="s">
        <v>34</v>
      </c>
      <c r="B56" s="83">
        <f t="shared" si="12"/>
        <v>951.8500000000004</v>
      </c>
      <c r="C56" s="84">
        <v>8507.92</v>
      </c>
      <c r="D56" s="51">
        <f t="shared" si="13"/>
        <v>831.4499999999998</v>
      </c>
      <c r="E56" s="52">
        <v>8526.41</v>
      </c>
      <c r="F56" s="14">
        <f t="shared" si="14"/>
        <v>834.7000000000007</v>
      </c>
      <c r="G56" s="15">
        <v>9176.29</v>
      </c>
      <c r="H56" s="111">
        <f t="shared" si="15"/>
        <v>947.0100000000002</v>
      </c>
      <c r="I56" s="106">
        <v>11121</v>
      </c>
      <c r="J56" s="151">
        <f t="shared" si="16"/>
        <v>1087.9400000000005</v>
      </c>
      <c r="K56" s="144">
        <v>11337.16</v>
      </c>
      <c r="L56" s="247">
        <f t="shared" si="17"/>
        <v>1281.5030000000006</v>
      </c>
      <c r="M56" s="248">
        <v>12896.647</v>
      </c>
    </row>
    <row r="57" spans="1:13" s="3" customFormat="1" ht="12.75">
      <c r="A57" s="180" t="s">
        <v>35</v>
      </c>
      <c r="B57" s="83">
        <f t="shared" si="12"/>
        <v>917.7199999999993</v>
      </c>
      <c r="C57" s="84">
        <v>9425.64</v>
      </c>
      <c r="D57" s="51">
        <f t="shared" si="13"/>
        <v>919.3600000000006</v>
      </c>
      <c r="E57" s="52">
        <v>9445.77</v>
      </c>
      <c r="F57" s="14">
        <f t="shared" si="14"/>
        <v>1035.9299999999985</v>
      </c>
      <c r="G57" s="15">
        <v>10212.22</v>
      </c>
      <c r="H57" s="111">
        <f t="shared" si="15"/>
        <v>1110.25</v>
      </c>
      <c r="I57" s="106">
        <v>12231.25</v>
      </c>
      <c r="J57" s="151">
        <f t="shared" si="16"/>
        <v>1062.8099999999995</v>
      </c>
      <c r="K57" s="144">
        <v>12399.97</v>
      </c>
      <c r="L57" s="247">
        <f t="shared" si="17"/>
        <v>-12896.647</v>
      </c>
      <c r="M57" s="248"/>
    </row>
    <row r="58" spans="1:13" s="3" customFormat="1" ht="12.75">
      <c r="A58" s="180" t="s">
        <v>36</v>
      </c>
      <c r="B58" s="83">
        <f t="shared" si="12"/>
        <v>697.6000000000004</v>
      </c>
      <c r="C58" s="84">
        <v>10123.24</v>
      </c>
      <c r="D58" s="51">
        <f t="shared" si="13"/>
        <v>659.75</v>
      </c>
      <c r="E58" s="52">
        <v>10105.52</v>
      </c>
      <c r="F58" s="14">
        <f t="shared" si="14"/>
        <v>716.8299999999999</v>
      </c>
      <c r="G58" s="15">
        <v>10929.05</v>
      </c>
      <c r="H58" s="111">
        <f t="shared" si="15"/>
        <v>795.3799999999992</v>
      </c>
      <c r="I58" s="106">
        <v>13026.63</v>
      </c>
      <c r="J58" s="151">
        <f t="shared" si="16"/>
        <v>862.2900000000009</v>
      </c>
      <c r="K58" s="144">
        <v>13262.26</v>
      </c>
      <c r="L58" s="247">
        <f t="shared" si="17"/>
        <v>0</v>
      </c>
      <c r="M58" s="248"/>
    </row>
    <row r="59" s="3" customFormat="1" ht="12.75"/>
    <row r="60" s="3" customFormat="1" ht="12.75"/>
    <row r="61" s="3" customFormat="1" ht="12.75"/>
    <row r="62" spans="2:13" s="3" customFormat="1" ht="12.75">
      <c r="B62" s="276" t="s">
        <v>12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1"/>
      <c r="M62" s="271"/>
    </row>
    <row r="63" spans="1:13" s="3" customFormat="1" ht="12.75">
      <c r="A63" s="3" t="s">
        <v>37</v>
      </c>
      <c r="B63" s="74">
        <v>2009</v>
      </c>
      <c r="C63" s="75">
        <v>190000</v>
      </c>
      <c r="D63" s="42">
        <v>2010</v>
      </c>
      <c r="E63" s="43">
        <v>130000</v>
      </c>
      <c r="F63" s="4">
        <v>2011</v>
      </c>
      <c r="G63" s="5">
        <v>132000</v>
      </c>
      <c r="H63" s="105">
        <v>2012</v>
      </c>
      <c r="I63" s="26">
        <v>113000</v>
      </c>
      <c r="J63" s="142">
        <v>2013</v>
      </c>
      <c r="K63" s="143">
        <v>131000</v>
      </c>
      <c r="L63" s="239">
        <v>2014</v>
      </c>
      <c r="M63" s="240">
        <v>129000</v>
      </c>
    </row>
    <row r="64" spans="1:13" s="3" customFormat="1" ht="13.5" thickBot="1">
      <c r="A64" s="3" t="s">
        <v>38</v>
      </c>
      <c r="B64" s="74">
        <v>2009</v>
      </c>
      <c r="C64" s="76">
        <v>145323.1</v>
      </c>
      <c r="D64" s="42">
        <v>2010</v>
      </c>
      <c r="E64" s="44">
        <v>130000</v>
      </c>
      <c r="F64" s="4">
        <v>2011</v>
      </c>
      <c r="G64" s="6">
        <v>124000</v>
      </c>
      <c r="H64" s="105">
        <v>2012</v>
      </c>
      <c r="I64" s="28">
        <v>113000</v>
      </c>
      <c r="J64" s="142">
        <v>2013</v>
      </c>
      <c r="K64" s="145">
        <v>131000</v>
      </c>
      <c r="L64" s="239">
        <v>2014</v>
      </c>
      <c r="M64" s="241">
        <v>129000</v>
      </c>
    </row>
    <row r="65" spans="2:13" s="3" customFormat="1" ht="13.5" thickTop="1">
      <c r="B65" s="92">
        <v>1121</v>
      </c>
      <c r="C65" s="93" t="s">
        <v>2</v>
      </c>
      <c r="D65" s="60">
        <v>1121</v>
      </c>
      <c r="E65" s="61" t="s">
        <v>2</v>
      </c>
      <c r="F65" s="20">
        <v>1121</v>
      </c>
      <c r="G65" s="21" t="s">
        <v>2</v>
      </c>
      <c r="H65" s="119">
        <v>1121</v>
      </c>
      <c r="I65" s="120" t="s">
        <v>2</v>
      </c>
      <c r="J65" s="160">
        <v>1121</v>
      </c>
      <c r="K65" s="161" t="s">
        <v>2</v>
      </c>
      <c r="L65" s="257">
        <v>1121</v>
      </c>
      <c r="M65" s="258" t="s">
        <v>2</v>
      </c>
    </row>
    <row r="66" spans="2:13" s="3" customFormat="1" ht="13.5" thickBot="1">
      <c r="B66" s="94" t="s">
        <v>9</v>
      </c>
      <c r="C66" s="80" t="s">
        <v>0</v>
      </c>
      <c r="D66" s="62" t="s">
        <v>9</v>
      </c>
      <c r="E66" s="48" t="s">
        <v>0</v>
      </c>
      <c r="F66" s="10" t="s">
        <v>9</v>
      </c>
      <c r="G66" s="11" t="s">
        <v>0</v>
      </c>
      <c r="H66" s="121" t="s">
        <v>9</v>
      </c>
      <c r="I66" s="29" t="s">
        <v>0</v>
      </c>
      <c r="J66" s="162" t="s">
        <v>9</v>
      </c>
      <c r="K66" s="149" t="s">
        <v>0</v>
      </c>
      <c r="L66" s="259" t="s">
        <v>9</v>
      </c>
      <c r="M66" s="245" t="s">
        <v>0</v>
      </c>
    </row>
    <row r="67" spans="1:13" s="3" customFormat="1" ht="13.5" thickTop="1">
      <c r="A67" s="180" t="s">
        <v>25</v>
      </c>
      <c r="B67" s="82">
        <v>25232.96</v>
      </c>
      <c r="C67" s="82">
        <v>25232.96</v>
      </c>
      <c r="D67" s="50">
        <f>E67</f>
        <v>18682.62</v>
      </c>
      <c r="E67" s="50">
        <v>18682.62</v>
      </c>
      <c r="F67" s="13">
        <f>G67</f>
        <v>17920.24</v>
      </c>
      <c r="G67" s="13">
        <v>17920.24</v>
      </c>
      <c r="H67" s="110">
        <f>I67</f>
        <v>20040.08</v>
      </c>
      <c r="I67" s="110">
        <v>20040.08</v>
      </c>
      <c r="J67" s="150">
        <f>K67</f>
        <v>20220.47</v>
      </c>
      <c r="K67" s="150">
        <v>20220.47</v>
      </c>
      <c r="L67" s="246">
        <f>M67</f>
        <v>12734.52</v>
      </c>
      <c r="M67" s="246">
        <v>12734.52</v>
      </c>
    </row>
    <row r="68" spans="1:13" s="3" customFormat="1" ht="12.75">
      <c r="A68" s="180" t="s">
        <v>26</v>
      </c>
      <c r="B68" s="83">
        <f aca="true" t="shared" si="18" ref="B68:B78">SUM(C68-C67)</f>
        <v>1123.8700000000026</v>
      </c>
      <c r="C68" s="84">
        <v>26356.83</v>
      </c>
      <c r="D68" s="51">
        <f aca="true" t="shared" si="19" ref="D68:D78">E68-E67</f>
        <v>851.4099999999999</v>
      </c>
      <c r="E68" s="52">
        <v>19534.03</v>
      </c>
      <c r="F68" s="14">
        <f aca="true" t="shared" si="20" ref="F68:F78">G68-G67</f>
        <v>945.3499999999985</v>
      </c>
      <c r="G68" s="15">
        <v>18865.59</v>
      </c>
      <c r="H68" s="111">
        <f aca="true" t="shared" si="21" ref="H68:H78">I68-I67</f>
        <v>751.739999999998</v>
      </c>
      <c r="I68" s="106">
        <v>20791.82</v>
      </c>
      <c r="J68" s="151">
        <f aca="true" t="shared" si="22" ref="J68:J78">K68-K67</f>
        <v>335.02999999999884</v>
      </c>
      <c r="K68" s="144">
        <v>20555.5</v>
      </c>
      <c r="L68" s="247">
        <f aca="true" t="shared" si="23" ref="L68:L78">M68-M67</f>
        <v>1012.1399999999994</v>
      </c>
      <c r="M68" s="248">
        <v>13746.66</v>
      </c>
    </row>
    <row r="69" spans="1:13" s="3" customFormat="1" ht="12.75">
      <c r="A69" s="180" t="s">
        <v>27</v>
      </c>
      <c r="B69" s="83">
        <f t="shared" si="18"/>
        <v>8924.199999999997</v>
      </c>
      <c r="C69" s="84">
        <v>35281.03</v>
      </c>
      <c r="D69" s="51">
        <f t="shared" si="19"/>
        <v>24334.28</v>
      </c>
      <c r="E69" s="52">
        <v>43868.31</v>
      </c>
      <c r="F69" s="14">
        <f t="shared" si="20"/>
        <v>22707.429999999997</v>
      </c>
      <c r="G69" s="15">
        <v>41573.02</v>
      </c>
      <c r="H69" s="111">
        <f t="shared" si="21"/>
        <v>22433.019999999997</v>
      </c>
      <c r="I69" s="106">
        <v>43224.84</v>
      </c>
      <c r="J69" s="151">
        <f t="shared" si="22"/>
        <v>23487.260000000002</v>
      </c>
      <c r="K69" s="144">
        <v>44042.76</v>
      </c>
      <c r="L69" s="247">
        <f t="shared" si="23"/>
        <v>13394.740000000002</v>
      </c>
      <c r="M69" s="248">
        <v>27141.4</v>
      </c>
    </row>
    <row r="70" spans="1:13" s="3" customFormat="1" ht="12.75">
      <c r="A70" s="180" t="s">
        <v>28</v>
      </c>
      <c r="B70" s="83">
        <f t="shared" si="18"/>
        <v>22188.660000000003</v>
      </c>
      <c r="C70" s="84">
        <v>57469.69</v>
      </c>
      <c r="D70" s="51">
        <f t="shared" si="19"/>
        <v>5856.840000000004</v>
      </c>
      <c r="E70" s="52">
        <v>49725.15</v>
      </c>
      <c r="F70" s="14">
        <f t="shared" si="20"/>
        <v>4890.07</v>
      </c>
      <c r="G70" s="15">
        <v>46463.09</v>
      </c>
      <c r="H70" s="111">
        <f t="shared" si="21"/>
        <v>5916.43</v>
      </c>
      <c r="I70" s="106">
        <v>49141.27</v>
      </c>
      <c r="J70" s="151">
        <f t="shared" si="22"/>
        <v>5605.369999999995</v>
      </c>
      <c r="K70" s="144">
        <v>49648.13</v>
      </c>
      <c r="L70" s="247">
        <f t="shared" si="23"/>
        <v>16183.712999999996</v>
      </c>
      <c r="M70" s="248">
        <v>43325.113</v>
      </c>
    </row>
    <row r="71" spans="1:13" s="3" customFormat="1" ht="12.75">
      <c r="A71" s="180" t="s">
        <v>29</v>
      </c>
      <c r="B71" s="83">
        <f t="shared" si="18"/>
        <v>0</v>
      </c>
      <c r="C71" s="84">
        <v>57469.69</v>
      </c>
      <c r="D71" s="51">
        <f t="shared" si="19"/>
        <v>0</v>
      </c>
      <c r="E71" s="52">
        <v>49725.15</v>
      </c>
      <c r="F71" s="14">
        <f t="shared" si="20"/>
        <v>0</v>
      </c>
      <c r="G71" s="15">
        <v>46463.09</v>
      </c>
      <c r="H71" s="111">
        <f t="shared" si="21"/>
        <v>0</v>
      </c>
      <c r="I71" s="106">
        <v>49141.27</v>
      </c>
      <c r="J71" s="151">
        <f t="shared" si="22"/>
        <v>0</v>
      </c>
      <c r="K71" s="144">
        <v>49648.13</v>
      </c>
      <c r="L71" s="247">
        <f t="shared" si="23"/>
        <v>38.713000000003376</v>
      </c>
      <c r="M71" s="248">
        <v>43363.826</v>
      </c>
    </row>
    <row r="72" spans="1:13" s="3" customFormat="1" ht="12.75">
      <c r="A72" s="180" t="s">
        <v>30</v>
      </c>
      <c r="B72" s="83">
        <f t="shared" si="18"/>
        <v>12677.770000000004</v>
      </c>
      <c r="C72" s="84">
        <v>70147.46</v>
      </c>
      <c r="D72" s="51">
        <f t="shared" si="19"/>
        <v>23429.57</v>
      </c>
      <c r="E72" s="52">
        <v>73154.72</v>
      </c>
      <c r="F72" s="14">
        <f t="shared" si="20"/>
        <v>11257.520000000004</v>
      </c>
      <c r="G72" s="15">
        <v>57720.61</v>
      </c>
      <c r="H72" s="111">
        <f t="shared" si="21"/>
        <v>23082.629999999997</v>
      </c>
      <c r="I72" s="106">
        <v>72223.9</v>
      </c>
      <c r="J72" s="151">
        <f t="shared" si="22"/>
        <v>13880.79</v>
      </c>
      <c r="K72" s="144">
        <v>63528.92</v>
      </c>
      <c r="L72" s="247">
        <f t="shared" si="23"/>
        <v>14409.705000000002</v>
      </c>
      <c r="M72" s="248">
        <v>57773.531</v>
      </c>
    </row>
    <row r="73" spans="1:13" s="3" customFormat="1" ht="12.75">
      <c r="A73" s="180" t="s">
        <v>31</v>
      </c>
      <c r="B73" s="83">
        <f t="shared" si="18"/>
        <v>30742.069999999992</v>
      </c>
      <c r="C73" s="84">
        <v>100889.53</v>
      </c>
      <c r="D73" s="51">
        <f t="shared" si="19"/>
        <v>25982.490000000005</v>
      </c>
      <c r="E73" s="52">
        <v>99137.21</v>
      </c>
      <c r="F73" s="14">
        <f t="shared" si="20"/>
        <v>30963.100000000006</v>
      </c>
      <c r="G73" s="15">
        <v>88683.71</v>
      </c>
      <c r="H73" s="111">
        <f t="shared" si="21"/>
        <v>25056.86</v>
      </c>
      <c r="I73" s="106">
        <v>97280.76</v>
      </c>
      <c r="J73" s="151">
        <f t="shared" si="22"/>
        <v>33364.479999999996</v>
      </c>
      <c r="K73" s="144">
        <v>96893.4</v>
      </c>
      <c r="L73" s="247">
        <f t="shared" si="23"/>
        <v>38045.179000000004</v>
      </c>
      <c r="M73" s="248">
        <v>95818.71</v>
      </c>
    </row>
    <row r="74" spans="1:13" s="3" customFormat="1" ht="12.75">
      <c r="A74" s="180" t="s">
        <v>32</v>
      </c>
      <c r="B74" s="83">
        <f t="shared" si="18"/>
        <v>0</v>
      </c>
      <c r="C74" s="85">
        <v>100889.53</v>
      </c>
      <c r="D74" s="51">
        <f t="shared" si="19"/>
        <v>0</v>
      </c>
      <c r="E74" s="53">
        <v>99137.21</v>
      </c>
      <c r="F74" s="14">
        <f t="shared" si="20"/>
        <v>0</v>
      </c>
      <c r="G74" s="16">
        <v>88683.71</v>
      </c>
      <c r="H74" s="111">
        <f t="shared" si="21"/>
        <v>0</v>
      </c>
      <c r="I74" s="112">
        <v>97280.76</v>
      </c>
      <c r="J74" s="151">
        <f t="shared" si="22"/>
        <v>0</v>
      </c>
      <c r="K74" s="152">
        <v>96893.4</v>
      </c>
      <c r="L74" s="247">
        <f t="shared" si="23"/>
        <v>0</v>
      </c>
      <c r="M74" s="249">
        <v>95818.71</v>
      </c>
    </row>
    <row r="75" spans="1:13" s="3" customFormat="1" ht="12.75">
      <c r="A75" s="180" t="s">
        <v>33</v>
      </c>
      <c r="B75" s="83">
        <f t="shared" si="18"/>
        <v>4895.119999999995</v>
      </c>
      <c r="C75" s="85">
        <v>105784.65</v>
      </c>
      <c r="D75" s="51">
        <f t="shared" si="19"/>
        <v>14580.669999999998</v>
      </c>
      <c r="E75" s="53">
        <v>113717.88</v>
      </c>
      <c r="F75" s="14">
        <f t="shared" si="20"/>
        <v>15505.439999999988</v>
      </c>
      <c r="G75" s="16">
        <v>104189.15</v>
      </c>
      <c r="H75" s="111">
        <f t="shared" si="21"/>
        <v>10526.36</v>
      </c>
      <c r="I75" s="112">
        <v>107807.12</v>
      </c>
      <c r="J75" s="151">
        <f t="shared" si="22"/>
        <v>5619.400000000009</v>
      </c>
      <c r="K75" s="152">
        <v>102512.8</v>
      </c>
      <c r="L75" s="247">
        <f t="shared" si="23"/>
        <v>18119.695999999996</v>
      </c>
      <c r="M75" s="249">
        <v>113938.406</v>
      </c>
    </row>
    <row r="76" spans="1:13" s="3" customFormat="1" ht="12.75">
      <c r="A76" s="180" t="s">
        <v>34</v>
      </c>
      <c r="B76" s="83">
        <f t="shared" si="18"/>
        <v>9952.770000000004</v>
      </c>
      <c r="C76" s="84">
        <v>115737.42</v>
      </c>
      <c r="D76" s="51">
        <f t="shared" si="19"/>
        <v>2223.0699999999924</v>
      </c>
      <c r="E76" s="52">
        <v>115940.95</v>
      </c>
      <c r="F76" s="14">
        <f t="shared" si="20"/>
        <v>2125.070000000007</v>
      </c>
      <c r="G76" s="15">
        <v>106314.22</v>
      </c>
      <c r="H76" s="111">
        <f t="shared" si="21"/>
        <v>13063.850000000006</v>
      </c>
      <c r="I76" s="106">
        <v>120870.97</v>
      </c>
      <c r="J76" s="151">
        <f t="shared" si="22"/>
        <v>14629.589999999997</v>
      </c>
      <c r="K76" s="144">
        <v>117142.39</v>
      </c>
      <c r="L76" s="247">
        <f t="shared" si="23"/>
        <v>4852.572</v>
      </c>
      <c r="M76" s="248">
        <v>118790.978</v>
      </c>
    </row>
    <row r="77" spans="1:13" s="3" customFormat="1" ht="12.75">
      <c r="A77" s="180" t="s">
        <v>35</v>
      </c>
      <c r="B77" s="83">
        <f t="shared" si="18"/>
        <v>695.1100000000006</v>
      </c>
      <c r="C77" s="84">
        <v>116432.53</v>
      </c>
      <c r="D77" s="51">
        <f t="shared" si="19"/>
        <v>1075.4900000000052</v>
      </c>
      <c r="E77" s="52">
        <v>117016.44</v>
      </c>
      <c r="F77" s="14">
        <f t="shared" si="20"/>
        <v>1049.7799999999988</v>
      </c>
      <c r="G77" s="15">
        <v>107364</v>
      </c>
      <c r="H77" s="111">
        <f t="shared" si="21"/>
        <v>1106.6000000000058</v>
      </c>
      <c r="I77" s="106">
        <v>121977.57</v>
      </c>
      <c r="J77" s="151">
        <f t="shared" si="22"/>
        <v>255.9499999999971</v>
      </c>
      <c r="K77" s="144">
        <v>117398.34</v>
      </c>
      <c r="L77" s="247">
        <f t="shared" si="23"/>
        <v>-118790.978</v>
      </c>
      <c r="M77" s="248"/>
    </row>
    <row r="78" spans="1:13" s="3" customFormat="1" ht="12.75">
      <c r="A78" s="180" t="s">
        <v>36</v>
      </c>
      <c r="B78" s="83">
        <f t="shared" si="18"/>
        <v>6093.630000000005</v>
      </c>
      <c r="C78" s="84">
        <v>122526.16</v>
      </c>
      <c r="D78" s="51">
        <f t="shared" si="19"/>
        <v>6179.169999999998</v>
      </c>
      <c r="E78" s="52">
        <v>123195.61</v>
      </c>
      <c r="F78" s="14">
        <f t="shared" si="20"/>
        <v>6961.75</v>
      </c>
      <c r="G78" s="15">
        <v>114325.75</v>
      </c>
      <c r="H78" s="111">
        <f t="shared" si="21"/>
        <v>5716.0199999999895</v>
      </c>
      <c r="I78" s="106">
        <v>127693.59</v>
      </c>
      <c r="J78" s="151">
        <f t="shared" si="22"/>
        <v>13117.01000000001</v>
      </c>
      <c r="K78" s="144">
        <v>130515.35</v>
      </c>
      <c r="L78" s="247">
        <f t="shared" si="23"/>
        <v>0</v>
      </c>
      <c r="M78" s="248"/>
    </row>
    <row r="79" s="3" customFormat="1" ht="12.75"/>
    <row r="80" s="3" customFormat="1" ht="12.75"/>
    <row r="81" s="3" customFormat="1" ht="12.75"/>
    <row r="82" s="3" customFormat="1" ht="12.75"/>
    <row r="83" spans="2:13" s="3" customFormat="1" ht="12.75">
      <c r="B83" s="276" t="s">
        <v>13</v>
      </c>
      <c r="C83" s="277"/>
      <c r="D83" s="277"/>
      <c r="E83" s="277"/>
      <c r="F83" s="277"/>
      <c r="G83" s="277"/>
      <c r="H83" s="277"/>
      <c r="I83" s="277"/>
      <c r="J83" s="277"/>
      <c r="K83" s="277"/>
      <c r="L83" s="271"/>
      <c r="M83" s="271"/>
    </row>
    <row r="84" spans="1:13" s="3" customFormat="1" ht="12.75">
      <c r="A84" s="3" t="s">
        <v>37</v>
      </c>
      <c r="B84" s="74">
        <v>2009</v>
      </c>
      <c r="C84" s="75">
        <v>260000</v>
      </c>
      <c r="D84" s="42">
        <v>2010</v>
      </c>
      <c r="E84" s="43">
        <v>265000</v>
      </c>
      <c r="F84" s="4">
        <v>2011</v>
      </c>
      <c r="G84" s="5">
        <v>275000</v>
      </c>
      <c r="H84" s="105">
        <v>2012</v>
      </c>
      <c r="I84" s="26">
        <v>287000</v>
      </c>
      <c r="J84" s="142">
        <v>2013</v>
      </c>
      <c r="K84" s="143">
        <v>275000</v>
      </c>
      <c r="L84" s="239">
        <v>2014</v>
      </c>
      <c r="M84" s="240">
        <v>275000</v>
      </c>
    </row>
    <row r="85" spans="1:13" s="3" customFormat="1" ht="13.5" thickBot="1">
      <c r="A85" s="3" t="s">
        <v>38</v>
      </c>
      <c r="B85" s="74">
        <v>2009</v>
      </c>
      <c r="C85" s="76">
        <v>260000</v>
      </c>
      <c r="D85" s="42">
        <v>2010</v>
      </c>
      <c r="E85" s="44">
        <v>265000</v>
      </c>
      <c r="F85" s="4">
        <v>2011</v>
      </c>
      <c r="G85" s="6">
        <v>275000</v>
      </c>
      <c r="H85" s="105">
        <v>2012</v>
      </c>
      <c r="I85" s="28">
        <v>287000</v>
      </c>
      <c r="J85" s="142">
        <v>2013</v>
      </c>
      <c r="K85" s="145">
        <v>275000</v>
      </c>
      <c r="L85" s="239">
        <v>2014</v>
      </c>
      <c r="M85" s="241">
        <v>275000</v>
      </c>
    </row>
    <row r="86" spans="2:13" ht="13.5" thickTop="1">
      <c r="B86" s="95">
        <v>1211</v>
      </c>
      <c r="C86" s="96" t="s">
        <v>1</v>
      </c>
      <c r="D86" s="63">
        <v>1211</v>
      </c>
      <c r="E86" s="64" t="s">
        <v>1</v>
      </c>
      <c r="F86" s="8">
        <v>1211</v>
      </c>
      <c r="G86" s="9" t="s">
        <v>1</v>
      </c>
      <c r="H86" s="122">
        <v>1211</v>
      </c>
      <c r="I86" s="123" t="s">
        <v>1</v>
      </c>
      <c r="J86" s="163">
        <v>1211</v>
      </c>
      <c r="K86" s="164" t="s">
        <v>1</v>
      </c>
      <c r="L86" s="260">
        <v>1211</v>
      </c>
      <c r="M86" s="261" t="s">
        <v>1</v>
      </c>
    </row>
    <row r="87" spans="2:13" s="2" customFormat="1" ht="13.5" thickBot="1">
      <c r="B87" s="94" t="s">
        <v>9</v>
      </c>
      <c r="C87" s="80" t="s">
        <v>0</v>
      </c>
      <c r="D87" s="62" t="s">
        <v>9</v>
      </c>
      <c r="E87" s="48" t="s">
        <v>0</v>
      </c>
      <c r="F87" s="10" t="s">
        <v>9</v>
      </c>
      <c r="G87" s="11" t="s">
        <v>0</v>
      </c>
      <c r="H87" s="121" t="s">
        <v>9</v>
      </c>
      <c r="I87" s="29" t="s">
        <v>0</v>
      </c>
      <c r="J87" s="162" t="s">
        <v>9</v>
      </c>
      <c r="K87" s="149" t="s">
        <v>0</v>
      </c>
      <c r="L87" s="259" t="s">
        <v>9</v>
      </c>
      <c r="M87" s="245" t="s">
        <v>0</v>
      </c>
    </row>
    <row r="88" spans="1:13" ht="13.5" thickTop="1">
      <c r="A88" s="180" t="s">
        <v>25</v>
      </c>
      <c r="B88" s="82">
        <v>20723.6</v>
      </c>
      <c r="C88" s="82">
        <v>20723.6</v>
      </c>
      <c r="D88" s="50">
        <f>E88</f>
        <v>21063.44</v>
      </c>
      <c r="E88" s="50">
        <v>21063.44</v>
      </c>
      <c r="F88" s="13">
        <f>G88</f>
        <v>22574.32</v>
      </c>
      <c r="G88" s="13">
        <v>22574.32</v>
      </c>
      <c r="H88" s="110">
        <f>I88</f>
        <v>22574.32</v>
      </c>
      <c r="I88" s="110">
        <v>22574.32</v>
      </c>
      <c r="J88" s="150">
        <f>K88</f>
        <v>23597</v>
      </c>
      <c r="K88" s="150">
        <v>23597</v>
      </c>
      <c r="L88" s="246">
        <f>M88</f>
        <v>24717.53</v>
      </c>
      <c r="M88" s="246">
        <v>24717.53</v>
      </c>
    </row>
    <row r="89" spans="1:13" ht="12.75">
      <c r="A89" s="180" t="s">
        <v>26</v>
      </c>
      <c r="B89" s="82">
        <f aca="true" t="shared" si="24" ref="B89:B99">SUM(C89-C88)</f>
        <v>40482.32</v>
      </c>
      <c r="C89" s="84">
        <v>61205.92</v>
      </c>
      <c r="D89" s="50">
        <f aca="true" t="shared" si="25" ref="D89:D99">E89-E88</f>
        <v>41395.5</v>
      </c>
      <c r="E89" s="52">
        <v>62458.94</v>
      </c>
      <c r="F89" s="13">
        <f aca="true" t="shared" si="26" ref="F89:F99">G89-G88</f>
        <v>44373.18</v>
      </c>
      <c r="G89" s="15">
        <v>66947.5</v>
      </c>
      <c r="H89" s="110">
        <f aca="true" t="shared" si="27" ref="H89:H99">I89-I88</f>
        <v>41546.49</v>
      </c>
      <c r="I89" s="106">
        <v>64120.81</v>
      </c>
      <c r="J89" s="150">
        <f aca="true" t="shared" si="28" ref="J89:J99">K89-K88</f>
        <v>42662.36</v>
      </c>
      <c r="K89" s="144">
        <v>66259.36</v>
      </c>
      <c r="L89" s="246">
        <f aca="true" t="shared" si="29" ref="L89:L99">M89-M88</f>
        <v>41297.630000000005</v>
      </c>
      <c r="M89" s="248">
        <v>66015.16</v>
      </c>
    </row>
    <row r="90" spans="1:13" ht="12.75">
      <c r="A90" s="180" t="s">
        <v>27</v>
      </c>
      <c r="B90" s="82">
        <f t="shared" si="24"/>
        <v>0</v>
      </c>
      <c r="C90" s="84">
        <v>61205.92</v>
      </c>
      <c r="D90" s="50">
        <f t="shared" si="25"/>
        <v>1864.0799999999945</v>
      </c>
      <c r="E90" s="52">
        <v>64323.02</v>
      </c>
      <c r="F90" s="13">
        <f t="shared" si="26"/>
        <v>0</v>
      </c>
      <c r="G90" s="15">
        <v>66947.5</v>
      </c>
      <c r="H90" s="110">
        <f t="shared" si="27"/>
        <v>0</v>
      </c>
      <c r="I90" s="106">
        <v>64120.81</v>
      </c>
      <c r="J90" s="150">
        <f t="shared" si="28"/>
        <v>5826.210000000006</v>
      </c>
      <c r="K90" s="144">
        <v>72085.57</v>
      </c>
      <c r="L90" s="246">
        <f t="shared" si="29"/>
        <v>16707.58</v>
      </c>
      <c r="M90" s="248">
        <v>82722.74</v>
      </c>
    </row>
    <row r="91" spans="1:13" ht="12.75">
      <c r="A91" s="180" t="s">
        <v>28</v>
      </c>
      <c r="B91" s="82">
        <f t="shared" si="24"/>
        <v>14711.029999999999</v>
      </c>
      <c r="C91" s="84">
        <v>75916.95</v>
      </c>
      <c r="D91" s="50">
        <f t="shared" si="25"/>
        <v>17583.82</v>
      </c>
      <c r="E91" s="52">
        <v>81906.84</v>
      </c>
      <c r="F91" s="13">
        <f t="shared" si="26"/>
        <v>11736.410000000003</v>
      </c>
      <c r="G91" s="15">
        <v>78683.91</v>
      </c>
      <c r="H91" s="110">
        <f t="shared" si="27"/>
        <v>12221.309999999998</v>
      </c>
      <c r="I91" s="106">
        <v>76342.12</v>
      </c>
      <c r="J91" s="150">
        <f t="shared" si="28"/>
        <v>16621.729999999996</v>
      </c>
      <c r="K91" s="144">
        <v>88707.3</v>
      </c>
      <c r="L91" s="246">
        <f t="shared" si="29"/>
        <v>16970.44399999999</v>
      </c>
      <c r="M91" s="248">
        <v>99693.184</v>
      </c>
    </row>
    <row r="92" spans="1:13" ht="12.75">
      <c r="A92" s="180" t="s">
        <v>29</v>
      </c>
      <c r="B92" s="82">
        <f t="shared" si="24"/>
        <v>35801.92</v>
      </c>
      <c r="C92" s="84">
        <v>111718.87</v>
      </c>
      <c r="D92" s="50">
        <f t="shared" si="25"/>
        <v>37792.31</v>
      </c>
      <c r="E92" s="52">
        <v>119699.15</v>
      </c>
      <c r="F92" s="13">
        <f t="shared" si="26"/>
        <v>39151.67</v>
      </c>
      <c r="G92" s="15">
        <v>117835.58</v>
      </c>
      <c r="H92" s="110">
        <f t="shared" si="27"/>
        <v>38681.380000000005</v>
      </c>
      <c r="I92" s="106">
        <v>115023.5</v>
      </c>
      <c r="J92" s="150">
        <f t="shared" si="28"/>
        <v>28935.429999999993</v>
      </c>
      <c r="K92" s="144">
        <v>117642.73</v>
      </c>
      <c r="L92" s="246">
        <f t="shared" si="29"/>
        <v>29810.422000000006</v>
      </c>
      <c r="M92" s="248">
        <v>129503.606</v>
      </c>
    </row>
    <row r="93" spans="1:13" ht="12.75">
      <c r="A93" s="180" t="s">
        <v>30</v>
      </c>
      <c r="B93" s="82">
        <f t="shared" si="24"/>
        <v>9982.960000000006</v>
      </c>
      <c r="C93" s="84">
        <v>121701.83</v>
      </c>
      <c r="D93" s="50">
        <f t="shared" si="25"/>
        <v>7861.510000000009</v>
      </c>
      <c r="E93" s="52">
        <v>127560.66</v>
      </c>
      <c r="F93" s="13">
        <f t="shared" si="26"/>
        <v>15416.240000000005</v>
      </c>
      <c r="G93" s="15">
        <v>133251.82</v>
      </c>
      <c r="H93" s="110">
        <f t="shared" si="27"/>
        <v>4363.529999999999</v>
      </c>
      <c r="I93" s="106">
        <v>119387.03</v>
      </c>
      <c r="J93" s="150">
        <f t="shared" si="28"/>
        <v>18045.729999999996</v>
      </c>
      <c r="K93" s="144">
        <v>135688.46</v>
      </c>
      <c r="L93" s="246">
        <f t="shared" si="29"/>
        <v>14536.345000000001</v>
      </c>
      <c r="M93" s="248">
        <v>144039.951</v>
      </c>
    </row>
    <row r="94" spans="1:13" ht="12.75">
      <c r="A94" s="180" t="s">
        <v>31</v>
      </c>
      <c r="B94" s="82">
        <f t="shared" si="24"/>
        <v>18553.09000000001</v>
      </c>
      <c r="C94" s="84">
        <v>140254.92</v>
      </c>
      <c r="D94" s="50">
        <f t="shared" si="25"/>
        <v>20967.76999999999</v>
      </c>
      <c r="E94" s="52">
        <v>148528.43</v>
      </c>
      <c r="F94" s="13">
        <f t="shared" si="26"/>
        <v>23731.940000000002</v>
      </c>
      <c r="G94" s="15">
        <v>156983.76</v>
      </c>
      <c r="H94" s="110">
        <f t="shared" si="27"/>
        <v>21070.420000000013</v>
      </c>
      <c r="I94" s="106">
        <v>140457.45</v>
      </c>
      <c r="J94" s="150">
        <f t="shared" si="28"/>
        <v>19494.040000000008</v>
      </c>
      <c r="K94" s="144">
        <v>155182.5</v>
      </c>
      <c r="L94" s="246">
        <f t="shared" si="29"/>
        <v>19895.75899999999</v>
      </c>
      <c r="M94" s="248">
        <v>163935.71</v>
      </c>
    </row>
    <row r="95" spans="1:13" ht="12.75">
      <c r="A95" s="180" t="s">
        <v>32</v>
      </c>
      <c r="B95" s="82">
        <f t="shared" si="24"/>
        <v>37761.919999999984</v>
      </c>
      <c r="C95" s="85">
        <v>178016.84</v>
      </c>
      <c r="D95" s="50">
        <f t="shared" si="25"/>
        <v>42250.17999999999</v>
      </c>
      <c r="E95" s="53">
        <v>190778.61</v>
      </c>
      <c r="F95" s="13">
        <f t="shared" si="26"/>
        <v>39576.669999999984</v>
      </c>
      <c r="G95" s="16">
        <v>196560.43</v>
      </c>
      <c r="H95" s="110">
        <f t="shared" si="27"/>
        <v>39497.76999999999</v>
      </c>
      <c r="I95" s="112">
        <v>179955.22</v>
      </c>
      <c r="J95" s="150">
        <f t="shared" si="28"/>
        <v>27514.589999999997</v>
      </c>
      <c r="K95" s="152">
        <v>182697.09</v>
      </c>
      <c r="L95" s="246">
        <f t="shared" si="29"/>
        <v>31527.08500000002</v>
      </c>
      <c r="M95" s="249">
        <v>195462.795</v>
      </c>
    </row>
    <row r="96" spans="1:13" ht="12.75">
      <c r="A96" s="180" t="s">
        <v>33</v>
      </c>
      <c r="B96" s="82">
        <f t="shared" si="24"/>
        <v>8788.429999999993</v>
      </c>
      <c r="C96" s="85">
        <v>186805.27</v>
      </c>
      <c r="D96" s="50">
        <f t="shared" si="25"/>
        <v>7955.920000000013</v>
      </c>
      <c r="E96" s="53">
        <v>198734.53</v>
      </c>
      <c r="F96" s="13">
        <f t="shared" si="26"/>
        <v>4294.960000000021</v>
      </c>
      <c r="G96" s="16">
        <v>200855.39</v>
      </c>
      <c r="H96" s="110">
        <f t="shared" si="27"/>
        <v>6430.950000000012</v>
      </c>
      <c r="I96" s="112">
        <v>186386.17</v>
      </c>
      <c r="J96" s="150">
        <f t="shared" si="28"/>
        <v>18800.130000000005</v>
      </c>
      <c r="K96" s="152">
        <v>201497.22</v>
      </c>
      <c r="L96" s="246">
        <f t="shared" si="29"/>
        <v>18213.243999999977</v>
      </c>
      <c r="M96" s="249">
        <v>213676.039</v>
      </c>
    </row>
    <row r="97" spans="1:13" ht="12.75">
      <c r="A97" s="180" t="s">
        <v>34</v>
      </c>
      <c r="B97" s="82">
        <f t="shared" si="24"/>
        <v>17201.089999999997</v>
      </c>
      <c r="C97" s="84">
        <v>204006.36</v>
      </c>
      <c r="D97" s="50">
        <f t="shared" si="25"/>
        <v>18376.570000000007</v>
      </c>
      <c r="E97" s="52">
        <v>217111.1</v>
      </c>
      <c r="F97" s="13">
        <f t="shared" si="26"/>
        <v>19873.359999999986</v>
      </c>
      <c r="G97" s="15">
        <v>220728.75</v>
      </c>
      <c r="H97" s="110">
        <f t="shared" si="27"/>
        <v>21152.189999999973</v>
      </c>
      <c r="I97" s="106">
        <v>207538.36</v>
      </c>
      <c r="J97" s="150">
        <f t="shared" si="28"/>
        <v>19733.850000000006</v>
      </c>
      <c r="K97" s="144">
        <v>221231.07</v>
      </c>
      <c r="L97" s="246">
        <f t="shared" si="29"/>
        <v>19042.587</v>
      </c>
      <c r="M97" s="248">
        <v>232718.626</v>
      </c>
    </row>
    <row r="98" spans="1:13" ht="12.75">
      <c r="A98" s="180" t="s">
        <v>35</v>
      </c>
      <c r="B98" s="82">
        <f t="shared" si="24"/>
        <v>38597.330000000016</v>
      </c>
      <c r="C98" s="84">
        <v>242603.69</v>
      </c>
      <c r="D98" s="50">
        <f t="shared" si="25"/>
        <v>42000.919999999984</v>
      </c>
      <c r="E98" s="52">
        <v>259112.02</v>
      </c>
      <c r="F98" s="13">
        <f t="shared" si="26"/>
        <v>41360.04000000001</v>
      </c>
      <c r="G98" s="15">
        <v>262088.79</v>
      </c>
      <c r="H98" s="110">
        <f t="shared" si="27"/>
        <v>40064.342000000004</v>
      </c>
      <c r="I98" s="106">
        <v>247602.702</v>
      </c>
      <c r="J98" s="150">
        <f t="shared" si="28"/>
        <v>31430.53999999998</v>
      </c>
      <c r="K98" s="144">
        <v>252661.61</v>
      </c>
      <c r="L98" s="246">
        <f t="shared" si="29"/>
        <v>-232718.626</v>
      </c>
      <c r="M98" s="248"/>
    </row>
    <row r="99" spans="1:13" ht="12.75">
      <c r="A99" s="180" t="s">
        <v>36</v>
      </c>
      <c r="B99" s="82">
        <f t="shared" si="24"/>
        <v>11388.339999999997</v>
      </c>
      <c r="C99" s="84">
        <v>253992.03</v>
      </c>
      <c r="D99" s="50">
        <f t="shared" si="25"/>
        <v>6501.899999999994</v>
      </c>
      <c r="E99" s="52">
        <v>265613.92</v>
      </c>
      <c r="F99" s="13">
        <f t="shared" si="26"/>
        <v>9295.839999999997</v>
      </c>
      <c r="G99" s="15">
        <v>271384.63</v>
      </c>
      <c r="H99" s="110">
        <f t="shared" si="27"/>
        <v>10358.418000000005</v>
      </c>
      <c r="I99" s="106">
        <v>257961.12</v>
      </c>
      <c r="J99" s="150">
        <f t="shared" si="28"/>
        <v>24382.130000000005</v>
      </c>
      <c r="K99" s="144">
        <v>277043.74</v>
      </c>
      <c r="L99" s="246">
        <f t="shared" si="29"/>
        <v>0</v>
      </c>
      <c r="M99" s="248"/>
    </row>
    <row r="100" spans="4:7" ht="12.75">
      <c r="D100" s="30"/>
      <c r="E100" s="30"/>
      <c r="F100" s="30"/>
      <c r="G100" s="30"/>
    </row>
    <row r="101" spans="4:7" ht="12.75">
      <c r="D101" s="30"/>
      <c r="E101" s="30"/>
      <c r="F101" s="30"/>
      <c r="G101" s="30"/>
    </row>
    <row r="102" spans="2:13" ht="12.75">
      <c r="B102" s="287" t="s">
        <v>17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</row>
    <row r="103" ht="12.75">
      <c r="C103" s="1"/>
    </row>
    <row r="104" spans="1:13" ht="12.75">
      <c r="A104" s="3" t="s">
        <v>37</v>
      </c>
      <c r="B104" s="99" t="s">
        <v>16</v>
      </c>
      <c r="C104" s="100">
        <f>SUM(C84,C5,C43,C63,C24)</f>
        <v>628000</v>
      </c>
      <c r="D104" s="223">
        <v>2010</v>
      </c>
      <c r="E104" s="224">
        <f>SUM(E84,E5,E43,E63,E24)</f>
        <v>539000</v>
      </c>
      <c r="F104" s="200">
        <v>2011</v>
      </c>
      <c r="G104" s="201">
        <f>SUM(G84,G5,G43,G63,G24)</f>
        <v>553000</v>
      </c>
      <c r="H104" s="124">
        <v>2012</v>
      </c>
      <c r="I104" s="125">
        <f>SUM(I84,I5,I43,I63,I24)</f>
        <v>546000</v>
      </c>
      <c r="J104" s="165">
        <v>2013</v>
      </c>
      <c r="K104" s="166">
        <f>SUM(K84,K5,K43,K63,K24)</f>
        <v>560000</v>
      </c>
      <c r="L104" s="223">
        <v>2014</v>
      </c>
      <c r="M104" s="224">
        <f>SUM(M84,M5,M43,M63,M24)</f>
        <v>563000</v>
      </c>
    </row>
    <row r="105" spans="1:13" ht="13.5" thickBot="1">
      <c r="A105" s="3" t="s">
        <v>38</v>
      </c>
      <c r="B105" s="101" t="s">
        <v>16</v>
      </c>
      <c r="C105" s="100">
        <f>SUM(C85,C6,C44,C64,C25)</f>
        <v>573323.1</v>
      </c>
      <c r="D105" s="223">
        <v>2010</v>
      </c>
      <c r="E105" s="224">
        <f>SUM(E85,E6,E44,E64,E25)</f>
        <v>539000</v>
      </c>
      <c r="F105" s="200">
        <v>2011</v>
      </c>
      <c r="G105" s="201">
        <f>SUM(G85,G6,G44,G64,G25)</f>
        <v>538300</v>
      </c>
      <c r="H105" s="124">
        <v>2012</v>
      </c>
      <c r="I105" s="125">
        <f>SUM(I85,I6,I44,I64,I25)</f>
        <v>546000</v>
      </c>
      <c r="J105" s="165">
        <v>2013</v>
      </c>
      <c r="K105" s="166">
        <f>SUM(K85,K6,K44,K64,K25)</f>
        <v>560000</v>
      </c>
      <c r="L105" s="223">
        <v>2014</v>
      </c>
      <c r="M105" s="224">
        <f>SUM(M85,M6,M44,M64,M25)</f>
        <v>563000</v>
      </c>
    </row>
    <row r="106" spans="2:13" ht="13.5" thickTop="1">
      <c r="B106" s="297" t="s">
        <v>10</v>
      </c>
      <c r="C106" s="298"/>
      <c r="D106" s="274" t="s">
        <v>10</v>
      </c>
      <c r="E106" s="275"/>
      <c r="F106" s="282" t="s">
        <v>10</v>
      </c>
      <c r="G106" s="283"/>
      <c r="H106" s="295" t="s">
        <v>10</v>
      </c>
      <c r="I106" s="296"/>
      <c r="J106" s="272" t="s">
        <v>10</v>
      </c>
      <c r="K106" s="273"/>
      <c r="L106" s="274" t="s">
        <v>10</v>
      </c>
      <c r="M106" s="278"/>
    </row>
    <row r="107" spans="2:13" ht="13.5" thickBot="1">
      <c r="B107" s="102" t="s">
        <v>9</v>
      </c>
      <c r="C107" s="103" t="s">
        <v>0</v>
      </c>
      <c r="D107" s="225" t="s">
        <v>9</v>
      </c>
      <c r="E107" s="226" t="s">
        <v>0</v>
      </c>
      <c r="F107" s="205" t="s">
        <v>9</v>
      </c>
      <c r="G107" s="206" t="s">
        <v>0</v>
      </c>
      <c r="H107" s="126" t="s">
        <v>9</v>
      </c>
      <c r="I107" s="127" t="s">
        <v>0</v>
      </c>
      <c r="J107" s="167" t="s">
        <v>9</v>
      </c>
      <c r="K107" s="168" t="s">
        <v>0</v>
      </c>
      <c r="L107" s="225" t="s">
        <v>9</v>
      </c>
      <c r="M107" s="226" t="s">
        <v>0</v>
      </c>
    </row>
    <row r="108" spans="1:13" ht="13.5" thickTop="1">
      <c r="A108" s="180" t="s">
        <v>25</v>
      </c>
      <c r="B108" s="221">
        <f aca="true" t="shared" si="30" ref="B108:B119">SUM(B88,B9,B47,B67,B28)</f>
        <v>67075.31999999999</v>
      </c>
      <c r="C108" s="222">
        <v>65934.47</v>
      </c>
      <c r="D108" s="227">
        <f aca="true" t="shared" si="31" ref="D108:D119">SUM(D88,D9,D47,D67,D28)</f>
        <v>59581.61</v>
      </c>
      <c r="E108" s="228">
        <f>D108</f>
        <v>59581.61</v>
      </c>
      <c r="F108" s="229">
        <f aca="true" t="shared" si="32" ref="F108:F119">SUM(F88,F9,F47,F67,F28)</f>
        <v>60485.34</v>
      </c>
      <c r="G108" s="230">
        <f>F108</f>
        <v>60485.34</v>
      </c>
      <c r="H108" s="128">
        <f aca="true" t="shared" si="33" ref="H108:H119">SUM(H88,H9,H47,H67,H28)</f>
        <v>61656.58</v>
      </c>
      <c r="I108" s="129">
        <f>H108</f>
        <v>61656.58</v>
      </c>
      <c r="J108" s="169">
        <f aca="true" t="shared" si="34" ref="J108:L119">SUM(J88,J9,J47,J67,J28)</f>
        <v>67879.14</v>
      </c>
      <c r="K108" s="170">
        <f>J108</f>
        <v>67879.14</v>
      </c>
      <c r="L108" s="227">
        <f t="shared" si="34"/>
        <v>54588.51</v>
      </c>
      <c r="M108" s="228">
        <f>L108</f>
        <v>54588.51</v>
      </c>
    </row>
    <row r="109" spans="1:13" ht="12.75">
      <c r="A109" s="180" t="s">
        <v>26</v>
      </c>
      <c r="B109" s="221">
        <f t="shared" si="30"/>
        <v>52018.72</v>
      </c>
      <c r="C109" s="100">
        <f aca="true" t="shared" si="35" ref="C109:C119">SUM(C108+B109)</f>
        <v>117953.19</v>
      </c>
      <c r="D109" s="227">
        <f t="shared" si="31"/>
        <v>53073.95999999999</v>
      </c>
      <c r="E109" s="224">
        <f aca="true" t="shared" si="36" ref="E109:E119">SUM(E108+D109)</f>
        <v>112655.56999999999</v>
      </c>
      <c r="F109" s="229">
        <f t="shared" si="32"/>
        <v>55100.22</v>
      </c>
      <c r="G109" s="201">
        <f aca="true" t="shared" si="37" ref="G109:G119">SUM(G108+F109)</f>
        <v>115585.56</v>
      </c>
      <c r="H109" s="128">
        <f t="shared" si="33"/>
        <v>57298.13</v>
      </c>
      <c r="I109" s="125">
        <f aca="true" t="shared" si="38" ref="I109:I119">SUM(I108+H109)</f>
        <v>118954.70999999999</v>
      </c>
      <c r="J109" s="169">
        <f t="shared" si="34"/>
        <v>56896.07</v>
      </c>
      <c r="K109" s="166">
        <f aca="true" t="shared" si="39" ref="K109:K119">SUM(K108+J109)</f>
        <v>124775.20999999999</v>
      </c>
      <c r="L109" s="227">
        <f t="shared" si="34"/>
        <v>57208.94</v>
      </c>
      <c r="M109" s="224">
        <f aca="true" t="shared" si="40" ref="M109:M119">SUM(M108+L109)</f>
        <v>111797.45000000001</v>
      </c>
    </row>
    <row r="110" spans="1:13" ht="12.75">
      <c r="A110" s="180" t="s">
        <v>27</v>
      </c>
      <c r="B110" s="221">
        <f t="shared" si="30"/>
        <v>19267.689999999995</v>
      </c>
      <c r="C110" s="100">
        <f t="shared" si="35"/>
        <v>137220.88</v>
      </c>
      <c r="D110" s="227">
        <f t="shared" si="31"/>
        <v>36060.439999999995</v>
      </c>
      <c r="E110" s="224">
        <f t="shared" si="36"/>
        <v>148716.00999999998</v>
      </c>
      <c r="F110" s="229">
        <f t="shared" si="32"/>
        <v>35311.04</v>
      </c>
      <c r="G110" s="201">
        <f t="shared" si="37"/>
        <v>150896.6</v>
      </c>
      <c r="H110" s="128">
        <f t="shared" si="33"/>
        <v>32529.769999999997</v>
      </c>
      <c r="I110" s="125">
        <f t="shared" si="38"/>
        <v>151484.47999999998</v>
      </c>
      <c r="J110" s="169">
        <f t="shared" si="34"/>
        <v>40077.220000000016</v>
      </c>
      <c r="K110" s="166">
        <f t="shared" si="39"/>
        <v>164852.43</v>
      </c>
      <c r="L110" s="227">
        <f t="shared" si="34"/>
        <v>42324.79</v>
      </c>
      <c r="M110" s="224">
        <f t="shared" si="40"/>
        <v>154122.24000000002</v>
      </c>
    </row>
    <row r="111" spans="1:13" ht="12.75">
      <c r="A111" s="180" t="s">
        <v>28</v>
      </c>
      <c r="B111" s="221">
        <f t="shared" si="30"/>
        <v>47983.450000000004</v>
      </c>
      <c r="C111" s="100">
        <f t="shared" si="35"/>
        <v>185204.33000000002</v>
      </c>
      <c r="D111" s="227">
        <f t="shared" si="31"/>
        <v>31050.050000000003</v>
      </c>
      <c r="E111" s="224">
        <f t="shared" si="36"/>
        <v>179766.06</v>
      </c>
      <c r="F111" s="229">
        <f t="shared" si="32"/>
        <v>24803.19</v>
      </c>
      <c r="G111" s="201">
        <f t="shared" si="37"/>
        <v>175699.79</v>
      </c>
      <c r="H111" s="128">
        <f t="shared" si="33"/>
        <v>26387.739999999998</v>
      </c>
      <c r="I111" s="125">
        <f t="shared" si="38"/>
        <v>177872.21999999997</v>
      </c>
      <c r="J111" s="169">
        <f t="shared" si="34"/>
        <v>30614.51999999999</v>
      </c>
      <c r="K111" s="166">
        <f t="shared" si="39"/>
        <v>195466.94999999998</v>
      </c>
      <c r="L111" s="227">
        <f t="shared" si="34"/>
        <v>43542.67599999998</v>
      </c>
      <c r="M111" s="224">
        <f t="shared" si="40"/>
        <v>197664.916</v>
      </c>
    </row>
    <row r="112" spans="1:13" ht="12.75">
      <c r="A112" s="180" t="s">
        <v>29</v>
      </c>
      <c r="B112" s="221">
        <f t="shared" si="30"/>
        <v>45030.149999999994</v>
      </c>
      <c r="C112" s="100">
        <f t="shared" si="35"/>
        <v>230234.48</v>
      </c>
      <c r="D112" s="227">
        <f t="shared" si="31"/>
        <v>46695</v>
      </c>
      <c r="E112" s="224">
        <f t="shared" si="36"/>
        <v>226461.06</v>
      </c>
      <c r="F112" s="229">
        <f t="shared" si="32"/>
        <v>48543.71</v>
      </c>
      <c r="G112" s="201">
        <f t="shared" si="37"/>
        <v>224243.5</v>
      </c>
      <c r="H112" s="128">
        <f t="shared" si="33"/>
        <v>48427.39000000001</v>
      </c>
      <c r="I112" s="125">
        <f t="shared" si="38"/>
        <v>226299.61</v>
      </c>
      <c r="J112" s="169">
        <f t="shared" si="34"/>
        <v>40291.81999999999</v>
      </c>
      <c r="K112" s="166">
        <f t="shared" si="39"/>
        <v>235758.76999999996</v>
      </c>
      <c r="L112" s="227">
        <f t="shared" si="34"/>
        <v>41221.62200000001</v>
      </c>
      <c r="M112" s="224">
        <f t="shared" si="40"/>
        <v>238886.538</v>
      </c>
    </row>
    <row r="113" spans="1:13" ht="12.75">
      <c r="A113" s="180" t="s">
        <v>30</v>
      </c>
      <c r="B113" s="221">
        <f t="shared" si="30"/>
        <v>33537.420000000006</v>
      </c>
      <c r="C113" s="100">
        <f t="shared" si="35"/>
        <v>263771.9</v>
      </c>
      <c r="D113" s="227">
        <f t="shared" si="31"/>
        <v>45971.74000000001</v>
      </c>
      <c r="E113" s="224">
        <f t="shared" si="36"/>
        <v>272432.8</v>
      </c>
      <c r="F113" s="229">
        <f t="shared" si="32"/>
        <v>38243.51000000001</v>
      </c>
      <c r="G113" s="201">
        <f t="shared" si="37"/>
        <v>262487.01</v>
      </c>
      <c r="H113" s="128">
        <f t="shared" si="33"/>
        <v>39463.189999999995</v>
      </c>
      <c r="I113" s="125">
        <f t="shared" si="38"/>
        <v>265762.8</v>
      </c>
      <c r="J113" s="169">
        <f t="shared" si="34"/>
        <v>44622.32</v>
      </c>
      <c r="K113" s="166">
        <f t="shared" si="39"/>
        <v>280381.08999999997</v>
      </c>
      <c r="L113" s="227">
        <f t="shared" si="34"/>
        <v>42102.37000000001</v>
      </c>
      <c r="M113" s="224">
        <f t="shared" si="40"/>
        <v>280988.908</v>
      </c>
    </row>
    <row r="114" spans="1:13" ht="12.75">
      <c r="A114" s="180" t="s">
        <v>31</v>
      </c>
      <c r="B114" s="221">
        <f t="shared" si="30"/>
        <v>61870.12</v>
      </c>
      <c r="C114" s="100">
        <f t="shared" si="35"/>
        <v>325642.02</v>
      </c>
      <c r="D114" s="227">
        <f t="shared" si="31"/>
        <v>59740.72</v>
      </c>
      <c r="E114" s="224">
        <f t="shared" si="36"/>
        <v>332173.52</v>
      </c>
      <c r="F114" s="229">
        <f t="shared" si="32"/>
        <v>68388.17000000001</v>
      </c>
      <c r="G114" s="201">
        <f t="shared" si="37"/>
        <v>330875.18000000005</v>
      </c>
      <c r="H114" s="128">
        <f t="shared" si="33"/>
        <v>58031.01000000002</v>
      </c>
      <c r="I114" s="125">
        <f t="shared" si="38"/>
        <v>323793.81</v>
      </c>
      <c r="J114" s="169">
        <f t="shared" si="34"/>
        <v>65920.15000000001</v>
      </c>
      <c r="K114" s="166">
        <f t="shared" si="39"/>
        <v>346301.24</v>
      </c>
      <c r="L114" s="227">
        <f t="shared" si="34"/>
        <v>72901.128</v>
      </c>
      <c r="M114" s="224">
        <f t="shared" si="40"/>
        <v>353890.03599999996</v>
      </c>
    </row>
    <row r="115" spans="1:13" ht="12.75">
      <c r="A115" s="180" t="s">
        <v>32</v>
      </c>
      <c r="B115" s="221">
        <f t="shared" si="30"/>
        <v>48734.68999999999</v>
      </c>
      <c r="C115" s="100">
        <f t="shared" si="35"/>
        <v>374376.71</v>
      </c>
      <c r="D115" s="227">
        <f t="shared" si="31"/>
        <v>63512.71999999999</v>
      </c>
      <c r="E115" s="224">
        <f t="shared" si="36"/>
        <v>395686.24</v>
      </c>
      <c r="F115" s="229">
        <f t="shared" si="32"/>
        <v>51569.82999999997</v>
      </c>
      <c r="G115" s="201">
        <f t="shared" si="37"/>
        <v>382445.01</v>
      </c>
      <c r="H115" s="128">
        <f t="shared" si="33"/>
        <v>53581.59099999999</v>
      </c>
      <c r="I115" s="125">
        <f t="shared" si="38"/>
        <v>377375.401</v>
      </c>
      <c r="J115" s="169">
        <f t="shared" si="34"/>
        <v>40647.649999999994</v>
      </c>
      <c r="K115" s="166">
        <f t="shared" si="39"/>
        <v>386948.89</v>
      </c>
      <c r="L115" s="227">
        <f t="shared" si="34"/>
        <v>47286.77500000002</v>
      </c>
      <c r="M115" s="224">
        <f t="shared" si="40"/>
        <v>401176.811</v>
      </c>
    </row>
    <row r="116" spans="1:13" ht="12.75">
      <c r="A116" s="180" t="s">
        <v>33</v>
      </c>
      <c r="B116" s="221">
        <f t="shared" si="30"/>
        <v>27352.159999999993</v>
      </c>
      <c r="C116" s="100">
        <f t="shared" si="35"/>
        <v>401728.87</v>
      </c>
      <c r="D116" s="227">
        <f t="shared" si="31"/>
        <v>36151.59000000001</v>
      </c>
      <c r="E116" s="224">
        <f t="shared" si="36"/>
        <v>431837.83</v>
      </c>
      <c r="F116" s="229">
        <f t="shared" si="32"/>
        <v>32073.490000000013</v>
      </c>
      <c r="G116" s="201">
        <f t="shared" si="37"/>
        <v>414518.5</v>
      </c>
      <c r="H116" s="128">
        <f t="shared" si="33"/>
        <v>29535.83900000001</v>
      </c>
      <c r="I116" s="125">
        <f t="shared" si="38"/>
        <v>406911.24000000005</v>
      </c>
      <c r="J116" s="169">
        <f t="shared" si="34"/>
        <v>37939.240000000005</v>
      </c>
      <c r="K116" s="166">
        <f t="shared" si="39"/>
        <v>424888.13</v>
      </c>
      <c r="L116" s="227">
        <f t="shared" si="34"/>
        <v>49585.89399999997</v>
      </c>
      <c r="M116" s="224">
        <f t="shared" si="40"/>
        <v>450762.70499999996</v>
      </c>
    </row>
    <row r="117" spans="1:13" ht="12.75">
      <c r="A117" s="180" t="s">
        <v>34</v>
      </c>
      <c r="B117" s="221">
        <f t="shared" si="30"/>
        <v>38948.389999999985</v>
      </c>
      <c r="C117" s="100">
        <f t="shared" si="35"/>
        <v>440677.26</v>
      </c>
      <c r="D117" s="227">
        <f t="shared" si="31"/>
        <v>32148.449999999993</v>
      </c>
      <c r="E117" s="224">
        <f t="shared" si="36"/>
        <v>463986.28</v>
      </c>
      <c r="F117" s="229">
        <f t="shared" si="32"/>
        <v>32709.279999999984</v>
      </c>
      <c r="G117" s="201">
        <f t="shared" si="37"/>
        <v>447227.77999999997</v>
      </c>
      <c r="H117" s="128">
        <f t="shared" si="33"/>
        <v>46165.80999999998</v>
      </c>
      <c r="I117" s="125">
        <f t="shared" si="38"/>
        <v>453077.05000000005</v>
      </c>
      <c r="J117" s="169">
        <f t="shared" si="34"/>
        <v>47774.12000000001</v>
      </c>
      <c r="K117" s="166">
        <f t="shared" si="39"/>
        <v>472662.25</v>
      </c>
      <c r="L117" s="227">
        <f t="shared" si="34"/>
        <v>37995.66</v>
      </c>
      <c r="M117" s="224">
        <f t="shared" si="40"/>
        <v>488758.365</v>
      </c>
    </row>
    <row r="118" spans="1:13" ht="12.75">
      <c r="A118" s="180" t="s">
        <v>35</v>
      </c>
      <c r="B118" s="221">
        <f t="shared" si="30"/>
        <v>50685.83000000002</v>
      </c>
      <c r="C118" s="100">
        <f t="shared" si="35"/>
        <v>491363.09</v>
      </c>
      <c r="D118" s="227">
        <f t="shared" si="31"/>
        <v>54607.53</v>
      </c>
      <c r="E118" s="224">
        <f t="shared" si="36"/>
        <v>518593.81000000006</v>
      </c>
      <c r="F118" s="229">
        <f t="shared" si="32"/>
        <v>55343.04000000001</v>
      </c>
      <c r="G118" s="201">
        <f t="shared" si="37"/>
        <v>502570.81999999995</v>
      </c>
      <c r="H118" s="128">
        <f t="shared" si="33"/>
        <v>55684.342000000004</v>
      </c>
      <c r="I118" s="125">
        <f t="shared" si="38"/>
        <v>508761.39200000005</v>
      </c>
      <c r="J118" s="169">
        <f t="shared" si="34"/>
        <v>44985.52999999996</v>
      </c>
      <c r="K118" s="166">
        <f t="shared" si="39"/>
        <v>517647.77999999997</v>
      </c>
      <c r="L118" s="227">
        <f t="shared" si="34"/>
        <v>-488758.365</v>
      </c>
      <c r="M118" s="224">
        <f t="shared" si="40"/>
        <v>0</v>
      </c>
    </row>
    <row r="119" spans="1:13" ht="12.75">
      <c r="A119" s="180" t="s">
        <v>36</v>
      </c>
      <c r="B119" s="221">
        <f t="shared" si="30"/>
        <v>30326.440000000002</v>
      </c>
      <c r="C119" s="100">
        <f t="shared" si="35"/>
        <v>521689.53</v>
      </c>
      <c r="D119" s="227">
        <f t="shared" si="31"/>
        <v>29295.119999999988</v>
      </c>
      <c r="E119" s="224">
        <f t="shared" si="36"/>
        <v>547888.93</v>
      </c>
      <c r="F119" s="229">
        <f t="shared" si="32"/>
        <v>29396.549999999996</v>
      </c>
      <c r="G119" s="201">
        <f t="shared" si="37"/>
        <v>531967.37</v>
      </c>
      <c r="H119" s="128">
        <f t="shared" si="33"/>
        <v>28859.398</v>
      </c>
      <c r="I119" s="125">
        <f t="shared" si="38"/>
        <v>537620.79</v>
      </c>
      <c r="J119" s="169">
        <f t="shared" si="34"/>
        <v>55797.64000000003</v>
      </c>
      <c r="K119" s="166">
        <f t="shared" si="39"/>
        <v>573445.42</v>
      </c>
      <c r="L119" s="227">
        <f t="shared" si="34"/>
        <v>0</v>
      </c>
      <c r="M119" s="224">
        <f t="shared" si="40"/>
        <v>0</v>
      </c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ht="12.75">
      <c r="E122" s="1"/>
    </row>
    <row r="123" spans="2:7" ht="12.75">
      <c r="B123" s="281"/>
      <c r="C123" s="281"/>
      <c r="D123" s="281"/>
      <c r="E123" s="281"/>
      <c r="F123" s="281"/>
      <c r="G123" s="281"/>
    </row>
    <row r="124" spans="2:13" ht="12.75">
      <c r="B124" s="270" t="s">
        <v>18</v>
      </c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</row>
    <row r="125" spans="1:13" ht="12.75" customHeight="1">
      <c r="A125" s="3" t="s">
        <v>37</v>
      </c>
      <c r="B125" s="74">
        <v>2009</v>
      </c>
      <c r="C125" s="75">
        <v>59000</v>
      </c>
      <c r="D125" s="42">
        <v>2010</v>
      </c>
      <c r="E125" s="43">
        <v>75000</v>
      </c>
      <c r="F125" s="4">
        <v>2011</v>
      </c>
      <c r="G125" s="5">
        <v>50000</v>
      </c>
      <c r="H125" s="105">
        <v>2012</v>
      </c>
      <c r="I125" s="26">
        <v>47000</v>
      </c>
      <c r="J125" s="142">
        <v>2013</v>
      </c>
      <c r="K125" s="143">
        <v>57000</v>
      </c>
      <c r="L125" s="239">
        <v>2014</v>
      </c>
      <c r="M125" s="240">
        <v>60000</v>
      </c>
    </row>
    <row r="126" spans="1:13" ht="13.5" thickBot="1">
      <c r="A126" s="3" t="s">
        <v>38</v>
      </c>
      <c r="B126" s="74">
        <v>2009</v>
      </c>
      <c r="C126" s="86">
        <v>59000</v>
      </c>
      <c r="D126" s="42">
        <v>2010</v>
      </c>
      <c r="E126" s="54">
        <v>75000</v>
      </c>
      <c r="F126" s="4">
        <v>2011</v>
      </c>
      <c r="G126" s="7">
        <v>50000</v>
      </c>
      <c r="H126" s="105">
        <v>2012</v>
      </c>
      <c r="I126" s="27">
        <v>47000</v>
      </c>
      <c r="J126" s="142">
        <v>2013</v>
      </c>
      <c r="K126" s="153">
        <v>57000</v>
      </c>
      <c r="L126" s="239">
        <v>2014</v>
      </c>
      <c r="M126" s="250">
        <v>60000</v>
      </c>
    </row>
    <row r="127" spans="2:13" ht="13.5" thickTop="1">
      <c r="B127" s="97" t="s">
        <v>4</v>
      </c>
      <c r="C127" s="98" t="s">
        <v>5</v>
      </c>
      <c r="D127" s="65" t="s">
        <v>4</v>
      </c>
      <c r="E127" s="66" t="s">
        <v>5</v>
      </c>
      <c r="F127" s="24" t="s">
        <v>4</v>
      </c>
      <c r="G127" s="25" t="s">
        <v>5</v>
      </c>
      <c r="H127" s="130" t="s">
        <v>4</v>
      </c>
      <c r="I127" s="131" t="s">
        <v>5</v>
      </c>
      <c r="J127" s="171" t="s">
        <v>4</v>
      </c>
      <c r="K127" s="172" t="s">
        <v>5</v>
      </c>
      <c r="L127" s="262" t="s">
        <v>4</v>
      </c>
      <c r="M127" s="263" t="s">
        <v>5</v>
      </c>
    </row>
    <row r="128" spans="2:13" ht="13.5" thickBot="1">
      <c r="B128" s="79" t="s">
        <v>9</v>
      </c>
      <c r="C128" s="80" t="s">
        <v>0</v>
      </c>
      <c r="D128" s="47" t="s">
        <v>9</v>
      </c>
      <c r="E128" s="48" t="s">
        <v>0</v>
      </c>
      <c r="F128" s="17" t="s">
        <v>9</v>
      </c>
      <c r="G128" s="11" t="s">
        <v>0</v>
      </c>
      <c r="H128" s="109" t="s">
        <v>9</v>
      </c>
      <c r="I128" s="29" t="s">
        <v>0</v>
      </c>
      <c r="J128" s="148" t="s">
        <v>9</v>
      </c>
      <c r="K128" s="149" t="s">
        <v>0</v>
      </c>
      <c r="L128" s="244" t="s">
        <v>9</v>
      </c>
      <c r="M128" s="245" t="s">
        <v>0</v>
      </c>
    </row>
    <row r="129" spans="1:13" ht="13.5" thickTop="1">
      <c r="A129" s="180" t="s">
        <v>25</v>
      </c>
      <c r="B129" s="82">
        <v>567.11</v>
      </c>
      <c r="C129" s="82">
        <v>567.11</v>
      </c>
      <c r="D129" s="50">
        <f>E129</f>
        <v>161.5</v>
      </c>
      <c r="E129" s="50">
        <v>161.5</v>
      </c>
      <c r="F129" s="13">
        <f>G129</f>
        <v>1650.94</v>
      </c>
      <c r="G129" s="13">
        <v>1650.94</v>
      </c>
      <c r="H129" s="110">
        <f>I129</f>
        <v>1005.57</v>
      </c>
      <c r="I129" s="110">
        <v>1005.57</v>
      </c>
      <c r="J129" s="150">
        <f>K129</f>
        <v>1946.47</v>
      </c>
      <c r="K129" s="150">
        <v>1946.47</v>
      </c>
      <c r="L129" s="246">
        <f>M129</f>
        <v>784.78</v>
      </c>
      <c r="M129" s="246">
        <v>784.78</v>
      </c>
    </row>
    <row r="130" spans="1:13" ht="12.75">
      <c r="A130" s="180" t="s">
        <v>26</v>
      </c>
      <c r="B130" s="83">
        <f aca="true" t="shared" si="41" ref="B130:B140">SUM(C130-C129)</f>
        <v>18.91999999999996</v>
      </c>
      <c r="C130" s="84">
        <v>586.03</v>
      </c>
      <c r="D130" s="51">
        <f aca="true" t="shared" si="42" ref="D130:D140">E130-E129</f>
        <v>848.28</v>
      </c>
      <c r="E130" s="52">
        <v>1009.78</v>
      </c>
      <c r="F130" s="14">
        <f aca="true" t="shared" si="43" ref="F130:F140">G130-G129</f>
        <v>140.03999999999996</v>
      </c>
      <c r="G130" s="15">
        <v>1790.98</v>
      </c>
      <c r="H130" s="111">
        <f aca="true" t="shared" si="44" ref="H130:H140">I130-I129</f>
        <v>136.2199999999999</v>
      </c>
      <c r="I130" s="106">
        <v>1141.79</v>
      </c>
      <c r="J130" s="151">
        <f aca="true" t="shared" si="45" ref="J130:J140">K130-K129</f>
        <v>0</v>
      </c>
      <c r="K130" s="144">
        <v>1946.47</v>
      </c>
      <c r="L130" s="247">
        <f aca="true" t="shared" si="46" ref="L130:L140">M130-M129</f>
        <v>117.32000000000005</v>
      </c>
      <c r="M130" s="248">
        <v>902.1</v>
      </c>
    </row>
    <row r="131" spans="1:13" ht="12.75">
      <c r="A131" s="180" t="s">
        <v>27</v>
      </c>
      <c r="B131" s="83">
        <f t="shared" si="41"/>
        <v>60.39999999999998</v>
      </c>
      <c r="C131" s="84">
        <v>646.43</v>
      </c>
      <c r="D131" s="51">
        <f t="shared" si="42"/>
        <v>128.04999999999995</v>
      </c>
      <c r="E131" s="52">
        <v>1137.83</v>
      </c>
      <c r="F131" s="14">
        <f t="shared" si="43"/>
        <v>226.1500000000001</v>
      </c>
      <c r="G131" s="15">
        <v>2017.13</v>
      </c>
      <c r="H131" s="111">
        <f t="shared" si="44"/>
        <v>0</v>
      </c>
      <c r="I131" s="106">
        <v>1141.79</v>
      </c>
      <c r="J131" s="151">
        <f t="shared" si="45"/>
        <v>338.1600000000001</v>
      </c>
      <c r="K131" s="144">
        <v>2284.63</v>
      </c>
      <c r="L131" s="247">
        <f t="shared" si="46"/>
        <v>0</v>
      </c>
      <c r="M131" s="248">
        <v>902.1</v>
      </c>
    </row>
    <row r="132" spans="1:13" ht="12.75">
      <c r="A132" s="180" t="s">
        <v>28</v>
      </c>
      <c r="B132" s="83">
        <f t="shared" si="41"/>
        <v>126.87</v>
      </c>
      <c r="C132" s="84">
        <v>773.3</v>
      </c>
      <c r="D132" s="51">
        <f t="shared" si="42"/>
        <v>0</v>
      </c>
      <c r="E132" s="52">
        <v>1137.83</v>
      </c>
      <c r="F132" s="14">
        <f t="shared" si="43"/>
        <v>4.399999999999864</v>
      </c>
      <c r="G132" s="15">
        <v>2021.53</v>
      </c>
      <c r="H132" s="111">
        <f t="shared" si="44"/>
        <v>0</v>
      </c>
      <c r="I132" s="106">
        <v>1141.79</v>
      </c>
      <c r="J132" s="151">
        <f t="shared" si="45"/>
        <v>20.06999999999971</v>
      </c>
      <c r="K132" s="144">
        <v>2304.7</v>
      </c>
      <c r="L132" s="247">
        <f t="shared" si="46"/>
        <v>0.0009999999999763531</v>
      </c>
      <c r="M132" s="248">
        <v>902.101</v>
      </c>
    </row>
    <row r="133" spans="1:13" ht="12.75">
      <c r="A133" s="180" t="s">
        <v>29</v>
      </c>
      <c r="B133" s="83">
        <f t="shared" si="41"/>
        <v>0</v>
      </c>
      <c r="C133" s="84">
        <v>773.3</v>
      </c>
      <c r="D133" s="51">
        <f t="shared" si="42"/>
        <v>38.26999999999998</v>
      </c>
      <c r="E133" s="52">
        <v>1176.1</v>
      </c>
      <c r="F133" s="14">
        <f t="shared" si="43"/>
        <v>426.89999999999986</v>
      </c>
      <c r="G133" s="15">
        <v>2448.43</v>
      </c>
      <c r="H133" s="111">
        <f t="shared" si="44"/>
        <v>90.27999999999997</v>
      </c>
      <c r="I133" s="106">
        <v>1232.07</v>
      </c>
      <c r="J133" s="151">
        <f t="shared" si="45"/>
        <v>166.6800000000003</v>
      </c>
      <c r="K133" s="144">
        <v>2471.38</v>
      </c>
      <c r="L133" s="247">
        <f t="shared" si="46"/>
        <v>0</v>
      </c>
      <c r="M133" s="248">
        <v>902.101</v>
      </c>
    </row>
    <row r="134" spans="1:13" ht="12.75">
      <c r="A134" s="180" t="s">
        <v>30</v>
      </c>
      <c r="B134" s="83">
        <f t="shared" si="41"/>
        <v>32232.820000000003</v>
      </c>
      <c r="C134" s="84">
        <v>33006.12</v>
      </c>
      <c r="D134" s="51">
        <f t="shared" si="42"/>
        <v>49945.91</v>
      </c>
      <c r="E134" s="52">
        <v>51122.01</v>
      </c>
      <c r="F134" s="14">
        <f t="shared" si="43"/>
        <v>32896.43</v>
      </c>
      <c r="G134" s="15">
        <v>35344.86</v>
      </c>
      <c r="H134" s="111">
        <f t="shared" si="44"/>
        <v>37499.840000000004</v>
      </c>
      <c r="I134" s="106">
        <v>38731.91</v>
      </c>
      <c r="J134" s="151">
        <f t="shared" si="45"/>
        <v>38570.72</v>
      </c>
      <c r="K134" s="144">
        <v>41042.1</v>
      </c>
      <c r="L134" s="247">
        <f t="shared" si="46"/>
        <v>37563.263999999996</v>
      </c>
      <c r="M134" s="248">
        <v>38465.365</v>
      </c>
    </row>
    <row r="135" spans="1:13" ht="12.75">
      <c r="A135" s="180" t="s">
        <v>31</v>
      </c>
      <c r="B135" s="83">
        <f t="shared" si="41"/>
        <v>1430.0799999999945</v>
      </c>
      <c r="C135" s="84">
        <v>34436.2</v>
      </c>
      <c r="D135" s="51">
        <f t="shared" si="42"/>
        <v>1114.9300000000003</v>
      </c>
      <c r="E135" s="52">
        <v>52236.94</v>
      </c>
      <c r="F135" s="14">
        <f t="shared" si="43"/>
        <v>1941.25</v>
      </c>
      <c r="G135" s="15">
        <v>37286.11</v>
      </c>
      <c r="H135" s="111">
        <f t="shared" si="44"/>
        <v>1877.929999999993</v>
      </c>
      <c r="I135" s="106">
        <v>40609.84</v>
      </c>
      <c r="J135" s="151">
        <f t="shared" si="45"/>
        <v>1342.6699999999983</v>
      </c>
      <c r="K135" s="144">
        <v>42384.77</v>
      </c>
      <c r="L135" s="247">
        <f t="shared" si="46"/>
        <v>2353.645000000004</v>
      </c>
      <c r="M135" s="248">
        <v>40819.01</v>
      </c>
    </row>
    <row r="136" spans="1:13" ht="12.75">
      <c r="A136" s="180" t="s">
        <v>32</v>
      </c>
      <c r="B136" s="83">
        <f t="shared" si="41"/>
        <v>1319.050000000003</v>
      </c>
      <c r="C136" s="85">
        <v>35755.25</v>
      </c>
      <c r="D136" s="51">
        <f t="shared" si="42"/>
        <v>2331.399999999994</v>
      </c>
      <c r="E136" s="53">
        <v>54568.34</v>
      </c>
      <c r="F136" s="14">
        <f t="shared" si="43"/>
        <v>1124.6100000000006</v>
      </c>
      <c r="G136" s="16">
        <v>38410.72</v>
      </c>
      <c r="H136" s="111">
        <f t="shared" si="44"/>
        <v>1452.2400000000052</v>
      </c>
      <c r="I136" s="112">
        <v>42062.08</v>
      </c>
      <c r="J136" s="151">
        <f t="shared" si="45"/>
        <v>195.49000000000524</v>
      </c>
      <c r="K136" s="152">
        <v>42580.26</v>
      </c>
      <c r="L136" s="247">
        <f t="shared" si="46"/>
        <v>447.63699999999517</v>
      </c>
      <c r="M136" s="249">
        <v>41266.647</v>
      </c>
    </row>
    <row r="137" spans="1:13" ht="12.75">
      <c r="A137" s="180" t="s">
        <v>33</v>
      </c>
      <c r="B137" s="83">
        <f t="shared" si="41"/>
        <v>1484.8899999999994</v>
      </c>
      <c r="C137" s="85">
        <v>37240.14</v>
      </c>
      <c r="D137" s="51">
        <f t="shared" si="42"/>
        <v>1688.6700000000055</v>
      </c>
      <c r="E137" s="53">
        <v>56257.01</v>
      </c>
      <c r="F137" s="14">
        <f t="shared" si="43"/>
        <v>1364.1199999999953</v>
      </c>
      <c r="G137" s="16">
        <v>39774.84</v>
      </c>
      <c r="H137" s="111">
        <f t="shared" si="44"/>
        <v>1506.1100000000006</v>
      </c>
      <c r="I137" s="112">
        <v>43568.19</v>
      </c>
      <c r="J137" s="151">
        <f t="shared" si="45"/>
        <v>1653.6800000000003</v>
      </c>
      <c r="K137" s="152">
        <v>44233.94</v>
      </c>
      <c r="L137" s="247">
        <f t="shared" si="46"/>
        <v>1725.149000000005</v>
      </c>
      <c r="M137" s="249">
        <v>42991.796</v>
      </c>
    </row>
    <row r="138" spans="1:13" ht="12.75">
      <c r="A138" s="180" t="s">
        <v>34</v>
      </c>
      <c r="B138" s="83">
        <f t="shared" si="41"/>
        <v>217.59000000000378</v>
      </c>
      <c r="C138" s="84">
        <v>37457.73</v>
      </c>
      <c r="D138" s="51">
        <f t="shared" si="42"/>
        <v>1992.1699999999983</v>
      </c>
      <c r="E138" s="52">
        <v>58249.18</v>
      </c>
      <c r="F138" s="14">
        <f t="shared" si="43"/>
        <v>173.63000000000466</v>
      </c>
      <c r="G138" s="15">
        <v>39948.47</v>
      </c>
      <c r="H138" s="111">
        <f t="shared" si="44"/>
        <v>235.52999999999884</v>
      </c>
      <c r="I138" s="106">
        <v>43803.72</v>
      </c>
      <c r="J138" s="151">
        <f t="shared" si="45"/>
        <v>357.7299999999959</v>
      </c>
      <c r="K138" s="144">
        <v>44591.67</v>
      </c>
      <c r="L138" s="247">
        <f t="shared" si="46"/>
        <v>213.03499999999622</v>
      </c>
      <c r="M138" s="248">
        <v>43204.831</v>
      </c>
    </row>
    <row r="139" spans="1:13" ht="12.75">
      <c r="A139" s="180" t="s">
        <v>35</v>
      </c>
      <c r="B139" s="83">
        <f t="shared" si="41"/>
        <v>129.16999999999825</v>
      </c>
      <c r="C139" s="84">
        <v>37586.9</v>
      </c>
      <c r="D139" s="51">
        <f t="shared" si="42"/>
        <v>51.87000000000262</v>
      </c>
      <c r="E139" s="52">
        <v>58301.05</v>
      </c>
      <c r="F139" s="14">
        <f t="shared" si="43"/>
        <v>308.23999999999796</v>
      </c>
      <c r="G139" s="15">
        <v>40256.71</v>
      </c>
      <c r="H139" s="111">
        <f t="shared" si="44"/>
        <v>168.36000000000058</v>
      </c>
      <c r="I139" s="106">
        <v>43972.08</v>
      </c>
      <c r="J139" s="151">
        <f t="shared" si="45"/>
        <v>158.40000000000146</v>
      </c>
      <c r="K139" s="144">
        <v>44750.07</v>
      </c>
      <c r="L139" s="247">
        <f t="shared" si="46"/>
        <v>-43204.831</v>
      </c>
      <c r="M139" s="248"/>
    </row>
    <row r="140" spans="1:13" ht="12.75">
      <c r="A140" s="180" t="s">
        <v>36</v>
      </c>
      <c r="B140" s="83">
        <f t="shared" si="41"/>
        <v>14161.699999999997</v>
      </c>
      <c r="C140" s="84">
        <v>51748.6</v>
      </c>
      <c r="D140" s="51">
        <f t="shared" si="42"/>
        <v>20855.12999999999</v>
      </c>
      <c r="E140" s="52">
        <v>79156.18</v>
      </c>
      <c r="F140" s="14">
        <f t="shared" si="43"/>
        <v>14422.260000000002</v>
      </c>
      <c r="G140" s="15">
        <v>54678.97</v>
      </c>
      <c r="H140" s="111">
        <f t="shared" si="44"/>
        <v>16307.339999999997</v>
      </c>
      <c r="I140" s="106">
        <v>60279.42</v>
      </c>
      <c r="J140" s="151">
        <f t="shared" si="45"/>
        <v>18192.870000000003</v>
      </c>
      <c r="K140" s="144">
        <v>62942.94</v>
      </c>
      <c r="L140" s="247">
        <f t="shared" si="46"/>
        <v>0</v>
      </c>
      <c r="M140" s="248"/>
    </row>
    <row r="145" spans="2:13" ht="12.75">
      <c r="B145" s="287" t="s">
        <v>10</v>
      </c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</row>
    <row r="146" ht="12.75">
      <c r="C146" s="1"/>
    </row>
    <row r="147" spans="1:13" ht="12.75">
      <c r="A147" s="3" t="s">
        <v>37</v>
      </c>
      <c r="B147" s="231" t="s">
        <v>16</v>
      </c>
      <c r="C147" s="232">
        <f>SUM(C104,C125)</f>
        <v>687000</v>
      </c>
      <c r="D147" s="67">
        <v>2010</v>
      </c>
      <c r="E147" s="68">
        <f>SUM(E104,E125)</f>
        <v>614000</v>
      </c>
      <c r="F147" s="35">
        <v>2011</v>
      </c>
      <c r="G147" s="36">
        <f>SUM(G104,G125)</f>
        <v>603000</v>
      </c>
      <c r="H147" s="132">
        <v>2012</v>
      </c>
      <c r="I147" s="133">
        <f>SUM(I104,I125)</f>
        <v>593000</v>
      </c>
      <c r="J147" s="173">
        <v>2013</v>
      </c>
      <c r="K147" s="174">
        <f>SUM(K104,K125)</f>
        <v>617000</v>
      </c>
      <c r="L147" s="67">
        <v>2014</v>
      </c>
      <c r="M147" s="68">
        <f>SUM(M104,M125)</f>
        <v>623000</v>
      </c>
    </row>
    <row r="148" spans="1:13" ht="13.5" thickBot="1">
      <c r="A148" s="3" t="s">
        <v>38</v>
      </c>
      <c r="B148" s="233" t="s">
        <v>16</v>
      </c>
      <c r="C148" s="232">
        <f>SUM(C105,C126)</f>
        <v>632323.1</v>
      </c>
      <c r="D148" s="67">
        <v>2010</v>
      </c>
      <c r="E148" s="68">
        <f>SUM(E105,E126)</f>
        <v>614000</v>
      </c>
      <c r="F148" s="35">
        <v>2011</v>
      </c>
      <c r="G148" s="36">
        <f>SUM(G105,G126)</f>
        <v>588300</v>
      </c>
      <c r="H148" s="132">
        <v>2012</v>
      </c>
      <c r="I148" s="133">
        <f>SUM(I105,I126)</f>
        <v>593000</v>
      </c>
      <c r="J148" s="173">
        <v>2013</v>
      </c>
      <c r="K148" s="174">
        <f>SUM(K105,K126)</f>
        <v>617000</v>
      </c>
      <c r="L148" s="67">
        <v>2014</v>
      </c>
      <c r="M148" s="68">
        <f>SUM(M105,M126)</f>
        <v>623000</v>
      </c>
    </row>
    <row r="149" spans="2:13" ht="13.5" thickTop="1">
      <c r="B149" s="293" t="s">
        <v>10</v>
      </c>
      <c r="C149" s="294"/>
      <c r="D149" s="279" t="s">
        <v>10</v>
      </c>
      <c r="E149" s="284"/>
      <c r="F149" s="285" t="s">
        <v>10</v>
      </c>
      <c r="G149" s="286"/>
      <c r="H149" s="291" t="s">
        <v>10</v>
      </c>
      <c r="I149" s="292"/>
      <c r="J149" s="289" t="s">
        <v>10</v>
      </c>
      <c r="K149" s="290"/>
      <c r="L149" s="279" t="s">
        <v>10</v>
      </c>
      <c r="M149" s="280"/>
    </row>
    <row r="150" spans="2:13" ht="13.5" thickBot="1">
      <c r="B150" s="234" t="s">
        <v>9</v>
      </c>
      <c r="C150" s="235" t="s">
        <v>0</v>
      </c>
      <c r="D150" s="69" t="s">
        <v>9</v>
      </c>
      <c r="E150" s="70" t="s">
        <v>0</v>
      </c>
      <c r="F150" s="37" t="s">
        <v>9</v>
      </c>
      <c r="G150" s="38" t="s">
        <v>0</v>
      </c>
      <c r="H150" s="134" t="s">
        <v>9</v>
      </c>
      <c r="I150" s="135" t="s">
        <v>0</v>
      </c>
      <c r="J150" s="175" t="s">
        <v>9</v>
      </c>
      <c r="K150" s="176" t="s">
        <v>0</v>
      </c>
      <c r="L150" s="69" t="s">
        <v>9</v>
      </c>
      <c r="M150" s="70" t="s">
        <v>0</v>
      </c>
    </row>
    <row r="151" spans="1:13" ht="13.5" thickTop="1">
      <c r="A151" s="180" t="s">
        <v>25</v>
      </c>
      <c r="B151" s="236">
        <f aca="true" t="shared" si="47" ref="B151:B162">SUM(B108,B129)</f>
        <v>67642.43</v>
      </c>
      <c r="C151" s="237">
        <v>65934.47</v>
      </c>
      <c r="D151" s="71">
        <f aca="true" t="shared" si="48" ref="D151:D162">SUM(D108,D129)</f>
        <v>59743.11</v>
      </c>
      <c r="E151" s="72">
        <f>D151</f>
        <v>59743.11</v>
      </c>
      <c r="F151" s="39">
        <f aca="true" t="shared" si="49" ref="F151:F162">SUM(F108,F129)</f>
        <v>62136.28</v>
      </c>
      <c r="G151" s="40">
        <f>F151</f>
        <v>62136.28</v>
      </c>
      <c r="H151" s="136">
        <f aca="true" t="shared" si="50" ref="H151:H162">SUM(H108,H129)</f>
        <v>62662.15</v>
      </c>
      <c r="I151" s="137">
        <f>H151</f>
        <v>62662.15</v>
      </c>
      <c r="J151" s="177">
        <f aca="true" t="shared" si="51" ref="J151:L162">SUM(J108,J129)</f>
        <v>69825.61</v>
      </c>
      <c r="K151" s="178">
        <f>J151</f>
        <v>69825.61</v>
      </c>
      <c r="L151" s="71">
        <f t="shared" si="51"/>
        <v>55373.29</v>
      </c>
      <c r="M151" s="72">
        <f>L151</f>
        <v>55373.29</v>
      </c>
    </row>
    <row r="152" spans="1:13" ht="12.75">
      <c r="A152" s="180" t="s">
        <v>26</v>
      </c>
      <c r="B152" s="236">
        <f t="shared" si="47"/>
        <v>52037.64</v>
      </c>
      <c r="C152" s="238">
        <f aca="true" t="shared" si="52" ref="C152:C162">SUM(C151+B152)</f>
        <v>117972.11</v>
      </c>
      <c r="D152" s="71">
        <f t="shared" si="48"/>
        <v>53922.23999999999</v>
      </c>
      <c r="E152" s="73">
        <f aca="true" t="shared" si="53" ref="E152:E162">SUM(E151+D152)</f>
        <v>113665.34999999999</v>
      </c>
      <c r="F152" s="39">
        <f t="shared" si="49"/>
        <v>55240.26</v>
      </c>
      <c r="G152" s="41">
        <f aca="true" t="shared" si="54" ref="G152:G162">SUM(G151+F152)</f>
        <v>117376.54000000001</v>
      </c>
      <c r="H152" s="136">
        <f t="shared" si="50"/>
        <v>57434.35</v>
      </c>
      <c r="I152" s="138">
        <f aca="true" t="shared" si="55" ref="I152:I162">SUM(I151+H152)</f>
        <v>120096.5</v>
      </c>
      <c r="J152" s="177">
        <f t="shared" si="51"/>
        <v>56896.07</v>
      </c>
      <c r="K152" s="179">
        <f aca="true" t="shared" si="56" ref="K152:K162">SUM(K151+J152)</f>
        <v>126721.68</v>
      </c>
      <c r="L152" s="71">
        <f t="shared" si="51"/>
        <v>57326.26</v>
      </c>
      <c r="M152" s="73">
        <f aca="true" t="shared" si="57" ref="M152:M162">SUM(M151+L152)</f>
        <v>112699.55</v>
      </c>
    </row>
    <row r="153" spans="1:13" ht="12.75">
      <c r="A153" s="180" t="s">
        <v>27</v>
      </c>
      <c r="B153" s="236">
        <f t="shared" si="47"/>
        <v>19328.089999999997</v>
      </c>
      <c r="C153" s="238">
        <f t="shared" si="52"/>
        <v>137300.2</v>
      </c>
      <c r="D153" s="71">
        <f t="shared" si="48"/>
        <v>36188.49</v>
      </c>
      <c r="E153" s="73">
        <f t="shared" si="53"/>
        <v>149853.84</v>
      </c>
      <c r="F153" s="39">
        <f t="shared" si="49"/>
        <v>35537.19</v>
      </c>
      <c r="G153" s="41">
        <f t="shared" si="54"/>
        <v>152913.73</v>
      </c>
      <c r="H153" s="136">
        <f t="shared" si="50"/>
        <v>32529.769999999997</v>
      </c>
      <c r="I153" s="138">
        <f t="shared" si="55"/>
        <v>152626.27</v>
      </c>
      <c r="J153" s="177">
        <f t="shared" si="51"/>
        <v>40415.38000000002</v>
      </c>
      <c r="K153" s="179">
        <f t="shared" si="56"/>
        <v>167137.06</v>
      </c>
      <c r="L153" s="71">
        <f t="shared" si="51"/>
        <v>42324.79</v>
      </c>
      <c r="M153" s="73">
        <f t="shared" si="57"/>
        <v>155024.34</v>
      </c>
    </row>
    <row r="154" spans="1:13" ht="12.75">
      <c r="A154" s="180" t="s">
        <v>28</v>
      </c>
      <c r="B154" s="236">
        <f t="shared" si="47"/>
        <v>48110.32000000001</v>
      </c>
      <c r="C154" s="238">
        <f t="shared" si="52"/>
        <v>185410.52000000002</v>
      </c>
      <c r="D154" s="71">
        <f t="shared" si="48"/>
        <v>31050.050000000003</v>
      </c>
      <c r="E154" s="73">
        <f t="shared" si="53"/>
        <v>180903.89</v>
      </c>
      <c r="F154" s="39">
        <f t="shared" si="49"/>
        <v>24807.59</v>
      </c>
      <c r="G154" s="41">
        <f t="shared" si="54"/>
        <v>177721.32</v>
      </c>
      <c r="H154" s="136">
        <f t="shared" si="50"/>
        <v>26387.739999999998</v>
      </c>
      <c r="I154" s="138">
        <f t="shared" si="55"/>
        <v>179014.00999999998</v>
      </c>
      <c r="J154" s="177">
        <f t="shared" si="51"/>
        <v>30634.58999999999</v>
      </c>
      <c r="K154" s="179">
        <f t="shared" si="56"/>
        <v>197771.65</v>
      </c>
      <c r="L154" s="71">
        <f t="shared" si="51"/>
        <v>43542.676999999974</v>
      </c>
      <c r="M154" s="73">
        <f t="shared" si="57"/>
        <v>198567.01699999996</v>
      </c>
    </row>
    <row r="155" spans="1:13" ht="12.75">
      <c r="A155" s="180" t="s">
        <v>29</v>
      </c>
      <c r="B155" s="236">
        <f t="shared" si="47"/>
        <v>45030.149999999994</v>
      </c>
      <c r="C155" s="238">
        <f t="shared" si="52"/>
        <v>230440.67</v>
      </c>
      <c r="D155" s="71">
        <f t="shared" si="48"/>
        <v>46733.27</v>
      </c>
      <c r="E155" s="73">
        <f t="shared" si="53"/>
        <v>227637.16</v>
      </c>
      <c r="F155" s="39">
        <f t="shared" si="49"/>
        <v>48970.61</v>
      </c>
      <c r="G155" s="41">
        <f t="shared" si="54"/>
        <v>226691.93</v>
      </c>
      <c r="H155" s="136">
        <f t="shared" si="50"/>
        <v>48517.670000000006</v>
      </c>
      <c r="I155" s="138">
        <f t="shared" si="55"/>
        <v>227531.68</v>
      </c>
      <c r="J155" s="177">
        <f t="shared" si="51"/>
        <v>40458.49999999999</v>
      </c>
      <c r="K155" s="179">
        <f t="shared" si="56"/>
        <v>238230.15</v>
      </c>
      <c r="L155" s="71">
        <f t="shared" si="51"/>
        <v>41221.62200000001</v>
      </c>
      <c r="M155" s="73">
        <f t="shared" si="57"/>
        <v>239788.63899999997</v>
      </c>
    </row>
    <row r="156" spans="1:13" ht="12.75">
      <c r="A156" s="180" t="s">
        <v>30</v>
      </c>
      <c r="B156" s="236">
        <f t="shared" si="47"/>
        <v>65770.24</v>
      </c>
      <c r="C156" s="238">
        <f t="shared" si="52"/>
        <v>296210.91000000003</v>
      </c>
      <c r="D156" s="71">
        <f t="shared" si="48"/>
        <v>95917.65000000002</v>
      </c>
      <c r="E156" s="73">
        <f t="shared" si="53"/>
        <v>323554.81000000006</v>
      </c>
      <c r="F156" s="39">
        <f t="shared" si="49"/>
        <v>71139.94</v>
      </c>
      <c r="G156" s="41">
        <f t="shared" si="54"/>
        <v>297831.87</v>
      </c>
      <c r="H156" s="136">
        <f t="shared" si="50"/>
        <v>76963.03</v>
      </c>
      <c r="I156" s="138">
        <f t="shared" si="55"/>
        <v>304494.70999999996</v>
      </c>
      <c r="J156" s="177">
        <f t="shared" si="51"/>
        <v>83193.04000000001</v>
      </c>
      <c r="K156" s="179">
        <f t="shared" si="56"/>
        <v>321423.19</v>
      </c>
      <c r="L156" s="71">
        <f t="shared" si="51"/>
        <v>79665.634</v>
      </c>
      <c r="M156" s="73">
        <f t="shared" si="57"/>
        <v>319454.273</v>
      </c>
    </row>
    <row r="157" spans="1:13" ht="12.75">
      <c r="A157" s="180" t="s">
        <v>31</v>
      </c>
      <c r="B157" s="236">
        <f t="shared" si="47"/>
        <v>63300.2</v>
      </c>
      <c r="C157" s="238">
        <f t="shared" si="52"/>
        <v>359511.11000000004</v>
      </c>
      <c r="D157" s="71">
        <f t="shared" si="48"/>
        <v>60855.65</v>
      </c>
      <c r="E157" s="73">
        <f t="shared" si="53"/>
        <v>384410.4600000001</v>
      </c>
      <c r="F157" s="39">
        <f t="shared" si="49"/>
        <v>70329.42000000001</v>
      </c>
      <c r="G157" s="41">
        <f t="shared" si="54"/>
        <v>368161.29000000004</v>
      </c>
      <c r="H157" s="136">
        <f t="shared" si="50"/>
        <v>59908.94000000001</v>
      </c>
      <c r="I157" s="138">
        <f t="shared" si="55"/>
        <v>364403.64999999997</v>
      </c>
      <c r="J157" s="177">
        <f t="shared" si="51"/>
        <v>67262.82</v>
      </c>
      <c r="K157" s="179">
        <f t="shared" si="56"/>
        <v>388686.01</v>
      </c>
      <c r="L157" s="71">
        <f t="shared" si="51"/>
        <v>75254.773</v>
      </c>
      <c r="M157" s="73">
        <f t="shared" si="57"/>
        <v>394709.046</v>
      </c>
    </row>
    <row r="158" spans="1:13" ht="12.75">
      <c r="A158" s="180" t="s">
        <v>32</v>
      </c>
      <c r="B158" s="236">
        <f t="shared" si="47"/>
        <v>50053.73999999999</v>
      </c>
      <c r="C158" s="238">
        <f t="shared" si="52"/>
        <v>409564.85000000003</v>
      </c>
      <c r="D158" s="71">
        <f t="shared" si="48"/>
        <v>65844.11999999998</v>
      </c>
      <c r="E158" s="73">
        <f t="shared" si="53"/>
        <v>450254.5800000001</v>
      </c>
      <c r="F158" s="39">
        <f t="shared" si="49"/>
        <v>52694.43999999997</v>
      </c>
      <c r="G158" s="41">
        <f t="shared" si="54"/>
        <v>420855.73</v>
      </c>
      <c r="H158" s="136">
        <f t="shared" si="50"/>
        <v>55033.831</v>
      </c>
      <c r="I158" s="138">
        <f t="shared" si="55"/>
        <v>419437.48099999997</v>
      </c>
      <c r="J158" s="177">
        <f t="shared" si="51"/>
        <v>40843.14</v>
      </c>
      <c r="K158" s="179">
        <f t="shared" si="56"/>
        <v>429529.15</v>
      </c>
      <c r="L158" s="71">
        <f t="shared" si="51"/>
        <v>47734.41200000002</v>
      </c>
      <c r="M158" s="73">
        <f t="shared" si="57"/>
        <v>442443.458</v>
      </c>
    </row>
    <row r="159" spans="1:13" ht="12.75">
      <c r="A159" s="180" t="s">
        <v>33</v>
      </c>
      <c r="B159" s="236">
        <f t="shared" si="47"/>
        <v>28837.049999999992</v>
      </c>
      <c r="C159" s="238">
        <f t="shared" si="52"/>
        <v>438401.9</v>
      </c>
      <c r="D159" s="71">
        <f t="shared" si="48"/>
        <v>37840.26000000002</v>
      </c>
      <c r="E159" s="73">
        <f t="shared" si="53"/>
        <v>488094.8400000001</v>
      </c>
      <c r="F159" s="39">
        <f t="shared" si="49"/>
        <v>33437.61000000001</v>
      </c>
      <c r="G159" s="41">
        <f t="shared" si="54"/>
        <v>454293.33999999997</v>
      </c>
      <c r="H159" s="136">
        <f t="shared" si="50"/>
        <v>31041.94900000001</v>
      </c>
      <c r="I159" s="138">
        <f t="shared" si="55"/>
        <v>450479.43</v>
      </c>
      <c r="J159" s="177">
        <f t="shared" si="51"/>
        <v>39592.920000000006</v>
      </c>
      <c r="K159" s="179">
        <f t="shared" si="56"/>
        <v>469122.07</v>
      </c>
      <c r="L159" s="71">
        <f t="shared" si="51"/>
        <v>51311.042999999976</v>
      </c>
      <c r="M159" s="73">
        <f t="shared" si="57"/>
        <v>493754.50099999993</v>
      </c>
    </row>
    <row r="160" spans="1:13" ht="12.75">
      <c r="A160" s="180" t="s">
        <v>34</v>
      </c>
      <c r="B160" s="236">
        <f t="shared" si="47"/>
        <v>39165.97999999999</v>
      </c>
      <c r="C160" s="238">
        <f t="shared" si="52"/>
        <v>477567.88</v>
      </c>
      <c r="D160" s="71">
        <f t="shared" si="48"/>
        <v>34140.619999999995</v>
      </c>
      <c r="E160" s="73">
        <f t="shared" si="53"/>
        <v>522235.4600000001</v>
      </c>
      <c r="F160" s="39">
        <f t="shared" si="49"/>
        <v>32882.90999999999</v>
      </c>
      <c r="G160" s="41">
        <f t="shared" si="54"/>
        <v>487176.24999999994</v>
      </c>
      <c r="H160" s="136">
        <f t="shared" si="50"/>
        <v>46401.33999999998</v>
      </c>
      <c r="I160" s="138">
        <f t="shared" si="55"/>
        <v>496880.76999999996</v>
      </c>
      <c r="J160" s="177">
        <f t="shared" si="51"/>
        <v>48131.850000000006</v>
      </c>
      <c r="K160" s="179">
        <f t="shared" si="56"/>
        <v>517253.92000000004</v>
      </c>
      <c r="L160" s="71">
        <f t="shared" si="51"/>
        <v>38208.695</v>
      </c>
      <c r="M160" s="73">
        <f t="shared" si="57"/>
        <v>531963.1959999999</v>
      </c>
    </row>
    <row r="161" spans="1:13" ht="12.75">
      <c r="A161" s="180" t="s">
        <v>35</v>
      </c>
      <c r="B161" s="236">
        <f t="shared" si="47"/>
        <v>50815.00000000002</v>
      </c>
      <c r="C161" s="238">
        <f t="shared" si="52"/>
        <v>528382.88</v>
      </c>
      <c r="D161" s="71">
        <f t="shared" si="48"/>
        <v>54659.4</v>
      </c>
      <c r="E161" s="73">
        <f t="shared" si="53"/>
        <v>576894.8600000001</v>
      </c>
      <c r="F161" s="39">
        <f t="shared" si="49"/>
        <v>55651.280000000006</v>
      </c>
      <c r="G161" s="41">
        <f t="shared" si="54"/>
        <v>542827.5299999999</v>
      </c>
      <c r="H161" s="136">
        <f t="shared" si="50"/>
        <v>55852.702000000005</v>
      </c>
      <c r="I161" s="138">
        <f t="shared" si="55"/>
        <v>552733.472</v>
      </c>
      <c r="J161" s="177">
        <f t="shared" si="51"/>
        <v>45143.929999999964</v>
      </c>
      <c r="K161" s="179">
        <f t="shared" si="56"/>
        <v>562397.85</v>
      </c>
      <c r="L161" s="71">
        <f t="shared" si="51"/>
        <v>-531963.196</v>
      </c>
      <c r="M161" s="73">
        <f t="shared" si="57"/>
        <v>-1.1641532182693481E-10</v>
      </c>
    </row>
    <row r="162" spans="1:13" ht="12.75">
      <c r="A162" s="180" t="s">
        <v>36</v>
      </c>
      <c r="B162" s="236">
        <f t="shared" si="47"/>
        <v>44488.14</v>
      </c>
      <c r="C162" s="238">
        <f t="shared" si="52"/>
        <v>572871.02</v>
      </c>
      <c r="D162" s="71">
        <f t="shared" si="48"/>
        <v>50150.24999999998</v>
      </c>
      <c r="E162" s="73">
        <f t="shared" si="53"/>
        <v>627045.1100000001</v>
      </c>
      <c r="F162" s="39">
        <f t="shared" si="49"/>
        <v>43818.81</v>
      </c>
      <c r="G162" s="41">
        <f t="shared" si="54"/>
        <v>586646.3399999999</v>
      </c>
      <c r="H162" s="136">
        <f t="shared" si="50"/>
        <v>45166.738</v>
      </c>
      <c r="I162" s="138">
        <f t="shared" si="55"/>
        <v>597900.21</v>
      </c>
      <c r="J162" s="177">
        <f t="shared" si="51"/>
        <v>73990.51000000004</v>
      </c>
      <c r="K162" s="179">
        <f t="shared" si="56"/>
        <v>636388.36</v>
      </c>
      <c r="L162" s="71">
        <f t="shared" si="51"/>
        <v>0</v>
      </c>
      <c r="M162" s="73">
        <f t="shared" si="57"/>
        <v>-1.1641532182693481E-10</v>
      </c>
    </row>
    <row r="165" spans="2:13" ht="12.75">
      <c r="B165" s="270" t="s">
        <v>20</v>
      </c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</row>
    <row r="166" spans="1:13" ht="12.75" customHeight="1">
      <c r="A166" s="3" t="s">
        <v>37</v>
      </c>
      <c r="B166" s="74">
        <v>2009</v>
      </c>
      <c r="C166" s="75"/>
      <c r="D166" s="42">
        <v>2010</v>
      </c>
      <c r="E166" s="43"/>
      <c r="F166" s="4">
        <v>2011</v>
      </c>
      <c r="G166" s="5"/>
      <c r="H166" s="105">
        <v>2012</v>
      </c>
      <c r="I166" s="26"/>
      <c r="J166" s="142">
        <v>2013</v>
      </c>
      <c r="K166" s="143">
        <v>1000</v>
      </c>
      <c r="L166" s="239">
        <v>2014</v>
      </c>
      <c r="M166" s="240">
        <v>2000</v>
      </c>
    </row>
    <row r="167" spans="1:13" ht="13.5" thickBot="1">
      <c r="A167" s="3" t="s">
        <v>38</v>
      </c>
      <c r="B167" s="74">
        <v>2009</v>
      </c>
      <c r="C167" s="86"/>
      <c r="D167" s="42">
        <v>2010</v>
      </c>
      <c r="E167" s="54"/>
      <c r="F167" s="4">
        <v>2011</v>
      </c>
      <c r="G167" s="7"/>
      <c r="H167" s="105">
        <v>2012</v>
      </c>
      <c r="I167" s="27">
        <v>1000</v>
      </c>
      <c r="J167" s="142">
        <v>2013</v>
      </c>
      <c r="K167" s="153">
        <v>2500</v>
      </c>
      <c r="L167" s="239">
        <v>2014</v>
      </c>
      <c r="M167" s="250">
        <v>2000</v>
      </c>
    </row>
    <row r="168" spans="2:13" ht="13.5" thickTop="1">
      <c r="B168" s="97">
        <v>1351</v>
      </c>
      <c r="C168" s="98" t="s">
        <v>21</v>
      </c>
      <c r="D168" s="65">
        <v>1351</v>
      </c>
      <c r="E168" s="66" t="s">
        <v>21</v>
      </c>
      <c r="F168" s="24">
        <v>1351</v>
      </c>
      <c r="G168" s="25" t="s">
        <v>21</v>
      </c>
      <c r="H168" s="130">
        <v>1351</v>
      </c>
      <c r="I168" s="131" t="s">
        <v>21</v>
      </c>
      <c r="J168" s="171">
        <v>1351</v>
      </c>
      <c r="K168" s="172" t="s">
        <v>21</v>
      </c>
      <c r="L168" s="262">
        <v>1351</v>
      </c>
      <c r="M168" s="263" t="s">
        <v>21</v>
      </c>
    </row>
    <row r="169" spans="2:13" ht="13.5" thickBot="1">
      <c r="B169" s="79" t="s">
        <v>9</v>
      </c>
      <c r="C169" s="80" t="s">
        <v>0</v>
      </c>
      <c r="D169" s="47" t="s">
        <v>9</v>
      </c>
      <c r="E169" s="48" t="s">
        <v>0</v>
      </c>
      <c r="F169" s="17" t="s">
        <v>9</v>
      </c>
      <c r="G169" s="11" t="s">
        <v>0</v>
      </c>
      <c r="H169" s="109" t="s">
        <v>9</v>
      </c>
      <c r="I169" s="29" t="s">
        <v>0</v>
      </c>
      <c r="J169" s="148" t="s">
        <v>9</v>
      </c>
      <c r="K169" s="149" t="s">
        <v>0</v>
      </c>
      <c r="L169" s="244" t="s">
        <v>9</v>
      </c>
      <c r="M169" s="245" t="s">
        <v>0</v>
      </c>
    </row>
    <row r="170" spans="1:13" ht="13.5" thickTop="1">
      <c r="A170" s="180" t="s">
        <v>25</v>
      </c>
      <c r="B170" s="82">
        <v>0</v>
      </c>
      <c r="C170" s="82"/>
      <c r="D170" s="50">
        <f>E170</f>
        <v>0</v>
      </c>
      <c r="E170" s="50"/>
      <c r="F170" s="13">
        <f>G170</f>
        <v>0</v>
      </c>
      <c r="G170" s="13"/>
      <c r="H170" s="110">
        <f>I170</f>
        <v>0</v>
      </c>
      <c r="I170" s="110"/>
      <c r="J170" s="150">
        <f>K170</f>
        <v>3.55</v>
      </c>
      <c r="K170" s="150">
        <v>3.55</v>
      </c>
      <c r="L170" s="246">
        <f>M170</f>
        <v>13.23</v>
      </c>
      <c r="M170" s="246">
        <v>13.23</v>
      </c>
    </row>
    <row r="171" spans="1:13" ht="12.75">
      <c r="A171" s="180" t="s">
        <v>26</v>
      </c>
      <c r="B171" s="83">
        <f aca="true" t="shared" si="58" ref="B171:B181">SUM(C171-C170)</f>
        <v>0</v>
      </c>
      <c r="C171" s="84"/>
      <c r="D171" s="51">
        <f aca="true" t="shared" si="59" ref="D171:D181">E171-E170</f>
        <v>0</v>
      </c>
      <c r="E171" s="52"/>
      <c r="F171" s="14">
        <f aca="true" t="shared" si="60" ref="F171:F181">G171-G170</f>
        <v>0</v>
      </c>
      <c r="G171" s="15"/>
      <c r="H171" s="111">
        <f aca="true" t="shared" si="61" ref="H171:H181">I171-I170</f>
        <v>0</v>
      </c>
      <c r="I171" s="106"/>
      <c r="J171" s="151">
        <f aca="true" t="shared" si="62" ref="J171:J181">K171-K170</f>
        <v>134.70999999999998</v>
      </c>
      <c r="K171" s="144">
        <v>138.26</v>
      </c>
      <c r="L171" s="247">
        <f aca="true" t="shared" si="63" ref="L171:L181">M171-M170</f>
        <v>46.33</v>
      </c>
      <c r="M171" s="248">
        <v>59.56</v>
      </c>
    </row>
    <row r="172" spans="1:13" ht="12.75">
      <c r="A172" s="180" t="s">
        <v>27</v>
      </c>
      <c r="B172" s="83">
        <f t="shared" si="58"/>
        <v>0</v>
      </c>
      <c r="C172" s="84"/>
      <c r="D172" s="51">
        <f t="shared" si="59"/>
        <v>0</v>
      </c>
      <c r="E172" s="52"/>
      <c r="F172" s="14">
        <f t="shared" si="60"/>
        <v>0</v>
      </c>
      <c r="G172" s="15"/>
      <c r="H172" s="111">
        <f t="shared" si="61"/>
        <v>0</v>
      </c>
      <c r="I172" s="106"/>
      <c r="J172" s="151">
        <f t="shared" si="62"/>
        <v>611.99</v>
      </c>
      <c r="K172" s="144">
        <v>750.25</v>
      </c>
      <c r="L172" s="247">
        <f t="shared" si="63"/>
        <v>544.2</v>
      </c>
      <c r="M172" s="248">
        <v>603.76</v>
      </c>
    </row>
    <row r="173" spans="1:13" ht="12.75">
      <c r="A173" s="180" t="s">
        <v>28</v>
      </c>
      <c r="B173" s="83">
        <f t="shared" si="58"/>
        <v>0</v>
      </c>
      <c r="C173" s="84"/>
      <c r="D173" s="51">
        <f t="shared" si="59"/>
        <v>0</v>
      </c>
      <c r="E173" s="52"/>
      <c r="F173" s="14">
        <f t="shared" si="60"/>
        <v>0</v>
      </c>
      <c r="G173" s="15"/>
      <c r="H173" s="111">
        <f t="shared" si="61"/>
        <v>0</v>
      </c>
      <c r="I173" s="106"/>
      <c r="J173" s="151">
        <f t="shared" si="62"/>
        <v>7.230000000000018</v>
      </c>
      <c r="K173" s="144">
        <v>757.48</v>
      </c>
      <c r="L173" s="247">
        <f t="shared" si="63"/>
        <v>0</v>
      </c>
      <c r="M173" s="248">
        <v>603.76</v>
      </c>
    </row>
    <row r="174" spans="1:13" ht="12.75">
      <c r="A174" s="180" t="s">
        <v>29</v>
      </c>
      <c r="B174" s="83">
        <f t="shared" si="58"/>
        <v>0</v>
      </c>
      <c r="C174" s="84"/>
      <c r="D174" s="51">
        <f t="shared" si="59"/>
        <v>0</v>
      </c>
      <c r="E174" s="52"/>
      <c r="F174" s="14">
        <f t="shared" si="60"/>
        <v>0</v>
      </c>
      <c r="G174" s="15"/>
      <c r="H174" s="111">
        <f t="shared" si="61"/>
        <v>0</v>
      </c>
      <c r="I174" s="106"/>
      <c r="J174" s="151">
        <f t="shared" si="62"/>
        <v>881.98</v>
      </c>
      <c r="K174" s="144">
        <v>1639.46</v>
      </c>
      <c r="L174" s="247">
        <f t="shared" si="63"/>
        <v>425.9180000000001</v>
      </c>
      <c r="M174" s="248">
        <v>1029.678</v>
      </c>
    </row>
    <row r="175" spans="1:13" ht="12.75">
      <c r="A175" s="180" t="s">
        <v>30</v>
      </c>
      <c r="B175" s="83">
        <f t="shared" si="58"/>
        <v>0</v>
      </c>
      <c r="C175" s="84"/>
      <c r="D175" s="51">
        <f t="shared" si="59"/>
        <v>0</v>
      </c>
      <c r="E175" s="52"/>
      <c r="F175" s="14">
        <f t="shared" si="60"/>
        <v>0</v>
      </c>
      <c r="G175" s="15"/>
      <c r="H175" s="111">
        <f t="shared" si="61"/>
        <v>3.78</v>
      </c>
      <c r="I175" s="106">
        <v>3.78</v>
      </c>
      <c r="J175" s="151">
        <f t="shared" si="62"/>
        <v>17.25</v>
      </c>
      <c r="K175" s="144">
        <v>1656.71</v>
      </c>
      <c r="L175" s="247">
        <f t="shared" si="63"/>
        <v>5.619999999999891</v>
      </c>
      <c r="M175" s="248">
        <v>1035.298</v>
      </c>
    </row>
    <row r="176" spans="1:13" ht="12.75">
      <c r="A176" s="180" t="s">
        <v>31</v>
      </c>
      <c r="B176" s="83">
        <f t="shared" si="58"/>
        <v>0</v>
      </c>
      <c r="C176" s="84"/>
      <c r="D176" s="51">
        <f t="shared" si="59"/>
        <v>0</v>
      </c>
      <c r="E176" s="52"/>
      <c r="F176" s="14">
        <f t="shared" si="60"/>
        <v>0</v>
      </c>
      <c r="G176" s="15"/>
      <c r="H176" s="111">
        <f t="shared" si="61"/>
        <v>0</v>
      </c>
      <c r="I176" s="106">
        <v>3.78</v>
      </c>
      <c r="J176" s="151">
        <f t="shared" si="62"/>
        <v>0</v>
      </c>
      <c r="K176" s="144">
        <v>1656.71</v>
      </c>
      <c r="L176" s="247">
        <f t="shared" si="63"/>
        <v>17.66599999999994</v>
      </c>
      <c r="M176" s="248">
        <v>1052.964</v>
      </c>
    </row>
    <row r="177" spans="1:13" ht="12.75">
      <c r="A177" s="180" t="s">
        <v>32</v>
      </c>
      <c r="B177" s="83">
        <f t="shared" si="58"/>
        <v>0</v>
      </c>
      <c r="C177" s="85"/>
      <c r="D177" s="51">
        <f t="shared" si="59"/>
        <v>0</v>
      </c>
      <c r="E177" s="53"/>
      <c r="F177" s="14">
        <f t="shared" si="60"/>
        <v>0</v>
      </c>
      <c r="G177" s="16"/>
      <c r="H177" s="111">
        <f t="shared" si="61"/>
        <v>556.94</v>
      </c>
      <c r="I177" s="112">
        <v>560.72</v>
      </c>
      <c r="J177" s="151">
        <f t="shared" si="62"/>
        <v>522.5900000000001</v>
      </c>
      <c r="K177" s="152">
        <v>2179.3</v>
      </c>
      <c r="L177" s="247">
        <f t="shared" si="63"/>
        <v>571.395</v>
      </c>
      <c r="M177" s="249">
        <v>1624.359</v>
      </c>
    </row>
    <row r="178" spans="1:13" ht="12.75">
      <c r="A178" s="180" t="s">
        <v>33</v>
      </c>
      <c r="B178" s="83">
        <f t="shared" si="58"/>
        <v>0</v>
      </c>
      <c r="C178" s="85"/>
      <c r="D178" s="51">
        <f t="shared" si="59"/>
        <v>0</v>
      </c>
      <c r="E178" s="53"/>
      <c r="F178" s="14">
        <f t="shared" si="60"/>
        <v>0</v>
      </c>
      <c r="G178" s="16"/>
      <c r="H178" s="111">
        <f t="shared" si="61"/>
        <v>0</v>
      </c>
      <c r="I178" s="112">
        <v>560.72</v>
      </c>
      <c r="J178" s="151">
        <f t="shared" si="62"/>
        <v>7.769999999999982</v>
      </c>
      <c r="K178" s="152">
        <v>2187.07</v>
      </c>
      <c r="L178" s="247">
        <f t="shared" si="63"/>
        <v>23.439000000000078</v>
      </c>
      <c r="M178" s="249">
        <v>1647.798</v>
      </c>
    </row>
    <row r="179" spans="1:13" ht="12.75">
      <c r="A179" s="180" t="s">
        <v>34</v>
      </c>
      <c r="B179" s="83">
        <f t="shared" si="58"/>
        <v>0</v>
      </c>
      <c r="C179" s="84"/>
      <c r="D179" s="51">
        <f t="shared" si="59"/>
        <v>0</v>
      </c>
      <c r="E179" s="52"/>
      <c r="F179" s="14">
        <f t="shared" si="60"/>
        <v>0</v>
      </c>
      <c r="G179" s="15"/>
      <c r="H179" s="111">
        <f t="shared" si="61"/>
        <v>731.21</v>
      </c>
      <c r="I179" s="106">
        <v>1291.93</v>
      </c>
      <c r="J179" s="151">
        <f t="shared" si="62"/>
        <v>0</v>
      </c>
      <c r="K179" s="144">
        <v>2187.07</v>
      </c>
      <c r="L179" s="247">
        <f t="shared" si="63"/>
        <v>30.146999999999935</v>
      </c>
      <c r="M179" s="248">
        <v>1677.945</v>
      </c>
    </row>
    <row r="180" spans="1:13" ht="12.75">
      <c r="A180" s="180" t="s">
        <v>35</v>
      </c>
      <c r="B180" s="83">
        <f t="shared" si="58"/>
        <v>0</v>
      </c>
      <c r="C180" s="84"/>
      <c r="D180" s="51">
        <f t="shared" si="59"/>
        <v>0</v>
      </c>
      <c r="E180" s="52"/>
      <c r="F180" s="14">
        <f t="shared" si="60"/>
        <v>0</v>
      </c>
      <c r="G180" s="15"/>
      <c r="H180" s="111">
        <f t="shared" si="61"/>
        <v>473.65999999999985</v>
      </c>
      <c r="I180" s="106">
        <v>1765.59</v>
      </c>
      <c r="J180" s="151">
        <f t="shared" si="62"/>
        <v>320.67999999999984</v>
      </c>
      <c r="K180" s="144">
        <v>2507.75</v>
      </c>
      <c r="L180" s="247">
        <f t="shared" si="63"/>
        <v>-1677.945</v>
      </c>
      <c r="M180" s="248"/>
    </row>
    <row r="181" spans="1:13" ht="12.75">
      <c r="A181" s="180" t="s">
        <v>36</v>
      </c>
      <c r="B181" s="83">
        <f t="shared" si="58"/>
        <v>0</v>
      </c>
      <c r="C181" s="84"/>
      <c r="D181" s="51">
        <f t="shared" si="59"/>
        <v>0</v>
      </c>
      <c r="E181" s="52"/>
      <c r="F181" s="14">
        <f t="shared" si="60"/>
        <v>0</v>
      </c>
      <c r="G181" s="15"/>
      <c r="H181" s="111">
        <f t="shared" si="61"/>
        <v>20.600000000000136</v>
      </c>
      <c r="I181" s="106">
        <v>1786.19</v>
      </c>
      <c r="J181" s="151">
        <f t="shared" si="62"/>
        <v>193.0999999999999</v>
      </c>
      <c r="K181" s="144">
        <v>2700.85</v>
      </c>
      <c r="L181" s="247">
        <f t="shared" si="63"/>
        <v>0</v>
      </c>
      <c r="M181" s="248"/>
    </row>
    <row r="184" spans="2:13" ht="12.75">
      <c r="B184" s="270" t="s">
        <v>23</v>
      </c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</row>
    <row r="185" spans="1:13" ht="12.75" customHeight="1">
      <c r="A185" s="3" t="s">
        <v>37</v>
      </c>
      <c r="B185" s="74">
        <v>2009</v>
      </c>
      <c r="C185" s="75"/>
      <c r="D185" s="42">
        <v>2010</v>
      </c>
      <c r="E185" s="43"/>
      <c r="F185" s="4">
        <v>2011</v>
      </c>
      <c r="G185" s="5"/>
      <c r="H185" s="105">
        <v>2012</v>
      </c>
      <c r="I185" s="26"/>
      <c r="J185" s="142">
        <v>2013</v>
      </c>
      <c r="K185" s="143">
        <v>29000</v>
      </c>
      <c r="L185" s="239">
        <v>2014</v>
      </c>
      <c r="M185" s="240">
        <v>34000</v>
      </c>
    </row>
    <row r="186" spans="1:13" ht="13.5" thickBot="1">
      <c r="A186" s="3" t="s">
        <v>38</v>
      </c>
      <c r="B186" s="74">
        <v>2009</v>
      </c>
      <c r="C186" s="86"/>
      <c r="D186" s="42">
        <v>2010</v>
      </c>
      <c r="E186" s="54"/>
      <c r="F186" s="4">
        <v>2011</v>
      </c>
      <c r="G186" s="7"/>
      <c r="H186" s="105">
        <v>2012</v>
      </c>
      <c r="I186" s="27">
        <v>12441.4</v>
      </c>
      <c r="J186" s="142">
        <v>2013</v>
      </c>
      <c r="K186" s="153">
        <v>33500</v>
      </c>
      <c r="L186" s="239">
        <v>2014</v>
      </c>
      <c r="M186" s="250">
        <v>34000</v>
      </c>
    </row>
    <row r="187" spans="2:13" ht="13.5" thickTop="1">
      <c r="B187" s="97">
        <v>1355</v>
      </c>
      <c r="C187" s="98" t="s">
        <v>22</v>
      </c>
      <c r="D187" s="65">
        <v>1355</v>
      </c>
      <c r="E187" s="66" t="s">
        <v>22</v>
      </c>
      <c r="F187" s="24">
        <v>1355</v>
      </c>
      <c r="G187" s="25" t="s">
        <v>22</v>
      </c>
      <c r="H187" s="130">
        <v>1355</v>
      </c>
      <c r="I187" s="131" t="s">
        <v>22</v>
      </c>
      <c r="J187" s="171">
        <v>1355</v>
      </c>
      <c r="K187" s="172" t="s">
        <v>22</v>
      </c>
      <c r="L187" s="262">
        <v>1355</v>
      </c>
      <c r="M187" s="263" t="s">
        <v>22</v>
      </c>
    </row>
    <row r="188" spans="2:13" ht="13.5" thickBot="1">
      <c r="B188" s="79" t="s">
        <v>9</v>
      </c>
      <c r="C188" s="80" t="s">
        <v>0</v>
      </c>
      <c r="D188" s="47" t="s">
        <v>9</v>
      </c>
      <c r="E188" s="48" t="s">
        <v>0</v>
      </c>
      <c r="F188" s="17" t="s">
        <v>9</v>
      </c>
      <c r="G188" s="11" t="s">
        <v>0</v>
      </c>
      <c r="H188" s="109" t="s">
        <v>9</v>
      </c>
      <c r="I188" s="29" t="s">
        <v>0</v>
      </c>
      <c r="J188" s="148" t="s">
        <v>9</v>
      </c>
      <c r="K188" s="149" t="s">
        <v>0</v>
      </c>
      <c r="L188" s="244" t="s">
        <v>9</v>
      </c>
      <c r="M188" s="245" t="s">
        <v>0</v>
      </c>
    </row>
    <row r="189" spans="1:13" ht="13.5" thickTop="1">
      <c r="A189" s="180" t="s">
        <v>25</v>
      </c>
      <c r="B189" s="82">
        <v>0</v>
      </c>
      <c r="C189" s="82"/>
      <c r="D189" s="50">
        <f>E189</f>
        <v>0</v>
      </c>
      <c r="E189" s="50"/>
      <c r="F189" s="13">
        <f>G189</f>
        <v>0</v>
      </c>
      <c r="G189" s="13"/>
      <c r="H189" s="110">
        <f>I189</f>
        <v>0</v>
      </c>
      <c r="I189" s="110"/>
      <c r="J189" s="150">
        <f>K189</f>
        <v>322.6</v>
      </c>
      <c r="K189" s="150">
        <v>322.6</v>
      </c>
      <c r="L189" s="246">
        <f>M189</f>
        <v>4.96</v>
      </c>
      <c r="M189" s="246">
        <v>4.96</v>
      </c>
    </row>
    <row r="190" spans="1:13" ht="12.75">
      <c r="A190" s="180" t="s">
        <v>26</v>
      </c>
      <c r="B190" s="83">
        <f aca="true" t="shared" si="64" ref="B190:B200">SUM(C190-C189)</f>
        <v>0</v>
      </c>
      <c r="C190" s="84"/>
      <c r="D190" s="51">
        <f aca="true" t="shared" si="65" ref="D190:D200">E190-E189</f>
        <v>0</v>
      </c>
      <c r="E190" s="52"/>
      <c r="F190" s="14">
        <f aca="true" t="shared" si="66" ref="F190:F200">G190-G189</f>
        <v>0</v>
      </c>
      <c r="G190" s="15"/>
      <c r="H190" s="111">
        <f aca="true" t="shared" si="67" ref="H190:H200">I190-I189</f>
        <v>0</v>
      </c>
      <c r="I190" s="106"/>
      <c r="J190" s="151">
        <f aca="true" t="shared" si="68" ref="J190:J200">K190-K189</f>
        <v>61.90999999999997</v>
      </c>
      <c r="K190" s="144">
        <v>384.51</v>
      </c>
      <c r="L190" s="247">
        <f aca="true" t="shared" si="69" ref="L190:L200">M190-M189</f>
        <v>0</v>
      </c>
      <c r="M190" s="248">
        <v>4.96</v>
      </c>
    </row>
    <row r="191" spans="1:13" ht="12.75">
      <c r="A191" s="180" t="s">
        <v>27</v>
      </c>
      <c r="B191" s="83">
        <f t="shared" si="64"/>
        <v>0</v>
      </c>
      <c r="C191" s="84"/>
      <c r="D191" s="51">
        <f t="shared" si="65"/>
        <v>0</v>
      </c>
      <c r="E191" s="52"/>
      <c r="F191" s="14">
        <f t="shared" si="66"/>
        <v>0</v>
      </c>
      <c r="G191" s="15"/>
      <c r="H191" s="111">
        <f t="shared" si="67"/>
        <v>0</v>
      </c>
      <c r="I191" s="106"/>
      <c r="J191" s="151">
        <f t="shared" si="68"/>
        <v>5116.179999999999</v>
      </c>
      <c r="K191" s="144">
        <v>5500.69</v>
      </c>
      <c r="L191" s="247">
        <f t="shared" si="69"/>
        <v>8350.04</v>
      </c>
      <c r="M191" s="248">
        <v>8355</v>
      </c>
    </row>
    <row r="192" spans="1:13" ht="12.75">
      <c r="A192" s="180" t="s">
        <v>28</v>
      </c>
      <c r="B192" s="83">
        <f t="shared" si="64"/>
        <v>0</v>
      </c>
      <c r="C192" s="84"/>
      <c r="D192" s="51">
        <f t="shared" si="65"/>
        <v>0</v>
      </c>
      <c r="E192" s="52"/>
      <c r="F192" s="14">
        <f t="shared" si="66"/>
        <v>0</v>
      </c>
      <c r="G192" s="15"/>
      <c r="H192" s="111">
        <f t="shared" si="67"/>
        <v>0</v>
      </c>
      <c r="I192" s="106"/>
      <c r="J192" s="151">
        <f t="shared" si="68"/>
        <v>3206.8599999999997</v>
      </c>
      <c r="K192" s="144">
        <v>8707.55</v>
      </c>
      <c r="L192" s="247">
        <f t="shared" si="69"/>
        <v>6205.955</v>
      </c>
      <c r="M192" s="248">
        <v>14560.955</v>
      </c>
    </row>
    <row r="193" spans="1:13" ht="12.75">
      <c r="A193" s="180" t="s">
        <v>29</v>
      </c>
      <c r="B193" s="83">
        <f t="shared" si="64"/>
        <v>0</v>
      </c>
      <c r="C193" s="84"/>
      <c r="D193" s="51">
        <f t="shared" si="65"/>
        <v>0</v>
      </c>
      <c r="E193" s="52"/>
      <c r="F193" s="14">
        <f t="shared" si="66"/>
        <v>0</v>
      </c>
      <c r="G193" s="15"/>
      <c r="H193" s="111">
        <f t="shared" si="67"/>
        <v>5419.78</v>
      </c>
      <c r="I193" s="106">
        <v>5419.78</v>
      </c>
      <c r="J193" s="151">
        <f t="shared" si="68"/>
        <v>7654.990000000002</v>
      </c>
      <c r="K193" s="144">
        <v>16362.54</v>
      </c>
      <c r="L193" s="247">
        <f t="shared" si="69"/>
        <v>9270.901</v>
      </c>
      <c r="M193" s="248">
        <v>23831.856</v>
      </c>
    </row>
    <row r="194" spans="1:13" ht="12.75">
      <c r="A194" s="180" t="s">
        <v>30</v>
      </c>
      <c r="B194" s="83">
        <f t="shared" si="64"/>
        <v>0</v>
      </c>
      <c r="C194" s="84"/>
      <c r="D194" s="51">
        <f t="shared" si="65"/>
        <v>0</v>
      </c>
      <c r="E194" s="52"/>
      <c r="F194" s="14">
        <f t="shared" si="66"/>
        <v>0</v>
      </c>
      <c r="G194" s="15"/>
      <c r="H194" s="111">
        <f t="shared" si="67"/>
        <v>4262.03</v>
      </c>
      <c r="I194" s="106">
        <v>9681.81</v>
      </c>
      <c r="J194" s="151">
        <f t="shared" si="68"/>
        <v>628.8400000000001</v>
      </c>
      <c r="K194" s="144">
        <v>16991.38</v>
      </c>
      <c r="L194" s="247">
        <f t="shared" si="69"/>
        <v>23.17199999999866</v>
      </c>
      <c r="M194" s="248">
        <v>23855.028</v>
      </c>
    </row>
    <row r="195" spans="1:13" ht="12.75">
      <c r="A195" s="180" t="s">
        <v>31</v>
      </c>
      <c r="B195" s="83">
        <f t="shared" si="64"/>
        <v>0</v>
      </c>
      <c r="C195" s="84"/>
      <c r="D195" s="51">
        <f t="shared" si="65"/>
        <v>0</v>
      </c>
      <c r="E195" s="52"/>
      <c r="F195" s="14">
        <f t="shared" si="66"/>
        <v>0</v>
      </c>
      <c r="G195" s="15"/>
      <c r="H195" s="111">
        <f t="shared" si="67"/>
        <v>100.14000000000124</v>
      </c>
      <c r="I195" s="106">
        <v>9781.95</v>
      </c>
      <c r="J195" s="151">
        <f t="shared" si="68"/>
        <v>2869.3899999999994</v>
      </c>
      <c r="K195" s="144">
        <v>19860.77</v>
      </c>
      <c r="L195" s="247">
        <f t="shared" si="69"/>
        <v>4113.797000000002</v>
      </c>
      <c r="M195" s="248">
        <v>27968.825</v>
      </c>
    </row>
    <row r="196" spans="1:13" ht="12.75">
      <c r="A196" s="180" t="s">
        <v>32</v>
      </c>
      <c r="B196" s="83">
        <f t="shared" si="64"/>
        <v>0</v>
      </c>
      <c r="C196" s="85"/>
      <c r="D196" s="51">
        <f t="shared" si="65"/>
        <v>0</v>
      </c>
      <c r="E196" s="53"/>
      <c r="F196" s="14">
        <f t="shared" si="66"/>
        <v>0</v>
      </c>
      <c r="G196" s="16"/>
      <c r="H196" s="111">
        <f t="shared" si="67"/>
        <v>4107.6799999999985</v>
      </c>
      <c r="I196" s="112">
        <v>13889.63</v>
      </c>
      <c r="J196" s="151">
        <f t="shared" si="68"/>
        <v>4025.3499999999985</v>
      </c>
      <c r="K196" s="152">
        <v>23886.12</v>
      </c>
      <c r="L196" s="247">
        <f t="shared" si="69"/>
        <v>6131.992000000002</v>
      </c>
      <c r="M196" s="249">
        <v>34100.817</v>
      </c>
    </row>
    <row r="197" spans="1:13" ht="12.75">
      <c r="A197" s="180" t="s">
        <v>33</v>
      </c>
      <c r="B197" s="83">
        <f t="shared" si="64"/>
        <v>0</v>
      </c>
      <c r="C197" s="85"/>
      <c r="D197" s="51">
        <f t="shared" si="65"/>
        <v>0</v>
      </c>
      <c r="E197" s="53"/>
      <c r="F197" s="14">
        <f t="shared" si="66"/>
        <v>0</v>
      </c>
      <c r="G197" s="16"/>
      <c r="H197" s="111">
        <f t="shared" si="67"/>
        <v>3453.42</v>
      </c>
      <c r="I197" s="112">
        <v>17343.05</v>
      </c>
      <c r="J197" s="151">
        <f t="shared" si="68"/>
        <v>5086.549999999999</v>
      </c>
      <c r="K197" s="152">
        <v>28972.67</v>
      </c>
      <c r="L197" s="247">
        <f t="shared" si="69"/>
        <v>332.18799999999464</v>
      </c>
      <c r="M197" s="249">
        <v>34433.005</v>
      </c>
    </row>
    <row r="198" spans="1:13" ht="12.75">
      <c r="A198" s="180" t="s">
        <v>34</v>
      </c>
      <c r="B198" s="83">
        <f t="shared" si="64"/>
        <v>0</v>
      </c>
      <c r="C198" s="84"/>
      <c r="D198" s="51">
        <f t="shared" si="65"/>
        <v>0</v>
      </c>
      <c r="E198" s="52"/>
      <c r="F198" s="14">
        <f t="shared" si="66"/>
        <v>0</v>
      </c>
      <c r="G198" s="15"/>
      <c r="H198" s="111">
        <f t="shared" si="67"/>
        <v>162.01000000000204</v>
      </c>
      <c r="I198" s="106">
        <v>17505.06</v>
      </c>
      <c r="J198" s="151">
        <f t="shared" si="68"/>
        <v>2873.7700000000004</v>
      </c>
      <c r="K198" s="144">
        <v>31846.44</v>
      </c>
      <c r="L198" s="247">
        <f t="shared" si="69"/>
        <v>6098.394</v>
      </c>
      <c r="M198" s="248">
        <v>40531.399</v>
      </c>
    </row>
    <row r="199" spans="1:13" ht="12.75">
      <c r="A199" s="180" t="s">
        <v>35</v>
      </c>
      <c r="B199" s="83">
        <f t="shared" si="64"/>
        <v>0</v>
      </c>
      <c r="C199" s="84"/>
      <c r="D199" s="51">
        <f t="shared" si="65"/>
        <v>0</v>
      </c>
      <c r="E199" s="52"/>
      <c r="F199" s="14">
        <f t="shared" si="66"/>
        <v>0</v>
      </c>
      <c r="G199" s="15"/>
      <c r="H199" s="111">
        <f t="shared" si="67"/>
        <v>9129.239999999998</v>
      </c>
      <c r="I199" s="106">
        <v>26634.3</v>
      </c>
      <c r="J199" s="151">
        <f t="shared" si="68"/>
        <v>5829.860000000004</v>
      </c>
      <c r="K199" s="144">
        <v>37676.3</v>
      </c>
      <c r="L199" s="247">
        <f t="shared" si="69"/>
        <v>-40531.399</v>
      </c>
      <c r="M199" s="248"/>
    </row>
    <row r="200" spans="1:13" ht="12.75">
      <c r="A200" s="180" t="s">
        <v>36</v>
      </c>
      <c r="B200" s="83">
        <f t="shared" si="64"/>
        <v>0</v>
      </c>
      <c r="C200" s="84"/>
      <c r="D200" s="51">
        <f t="shared" si="65"/>
        <v>0</v>
      </c>
      <c r="E200" s="52"/>
      <c r="F200" s="14">
        <f t="shared" si="66"/>
        <v>0</v>
      </c>
      <c r="G200" s="15"/>
      <c r="H200" s="111">
        <f t="shared" si="67"/>
        <v>1017.5</v>
      </c>
      <c r="I200" s="106">
        <v>27651.8</v>
      </c>
      <c r="J200" s="151">
        <f t="shared" si="68"/>
        <v>2395.1699999999983</v>
      </c>
      <c r="K200" s="144">
        <v>40071.47</v>
      </c>
      <c r="L200" s="247">
        <f t="shared" si="69"/>
        <v>0</v>
      </c>
      <c r="M200" s="248"/>
    </row>
    <row r="206" spans="2:13" ht="12.75">
      <c r="B206" s="288" t="s">
        <v>24</v>
      </c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</row>
    <row r="207" spans="7:11" ht="12.75">
      <c r="G207" s="1"/>
      <c r="H207" s="141"/>
      <c r="I207" s="141"/>
      <c r="J207" s="141"/>
      <c r="K207" s="141"/>
    </row>
    <row r="208" spans="1:13" ht="12.75" customHeight="1">
      <c r="A208" s="3" t="s">
        <v>37</v>
      </c>
      <c r="B208" s="181">
        <v>2009</v>
      </c>
      <c r="C208" s="100"/>
      <c r="D208" s="189">
        <v>2010</v>
      </c>
      <c r="E208" s="190"/>
      <c r="F208" s="200">
        <v>2011</v>
      </c>
      <c r="G208" s="201"/>
      <c r="H208" s="124">
        <v>2012</v>
      </c>
      <c r="I208" s="125"/>
      <c r="J208" s="165">
        <v>2013</v>
      </c>
      <c r="K208" s="166">
        <f>K166+K185</f>
        <v>30000</v>
      </c>
      <c r="L208" s="223">
        <v>2014</v>
      </c>
      <c r="M208" s="224">
        <f>M166+M185</f>
        <v>36000</v>
      </c>
    </row>
    <row r="209" spans="1:13" ht="13.5" thickBot="1">
      <c r="A209" s="3" t="s">
        <v>38</v>
      </c>
      <c r="B209" s="181">
        <v>2009</v>
      </c>
      <c r="C209" s="182"/>
      <c r="D209" s="189">
        <v>2010</v>
      </c>
      <c r="E209" s="191"/>
      <c r="F209" s="200">
        <v>2011</v>
      </c>
      <c r="G209" s="202"/>
      <c r="H209" s="124">
        <v>2012</v>
      </c>
      <c r="I209" s="211">
        <f>I167+I186</f>
        <v>13441.4</v>
      </c>
      <c r="J209" s="165">
        <v>2013</v>
      </c>
      <c r="K209" s="216">
        <f>K167+K186</f>
        <v>36000</v>
      </c>
      <c r="L209" s="223">
        <v>2014</v>
      </c>
      <c r="M209" s="264">
        <f>M167+M186</f>
        <v>36000</v>
      </c>
    </row>
    <row r="210" spans="2:13" ht="13.5" thickTop="1">
      <c r="B210" s="183">
        <v>1351</v>
      </c>
      <c r="C210" s="184" t="s">
        <v>21</v>
      </c>
      <c r="D210" s="192">
        <v>1351</v>
      </c>
      <c r="E210" s="193" t="s">
        <v>21</v>
      </c>
      <c r="F210" s="203">
        <v>1351</v>
      </c>
      <c r="G210" s="204" t="s">
        <v>21</v>
      </c>
      <c r="H210" s="212">
        <v>1351</v>
      </c>
      <c r="I210" s="213" t="s">
        <v>21</v>
      </c>
      <c r="J210" s="217">
        <v>1351</v>
      </c>
      <c r="K210" s="218" t="s">
        <v>21</v>
      </c>
      <c r="L210" s="265">
        <v>1351</v>
      </c>
      <c r="M210" s="266" t="s">
        <v>21</v>
      </c>
    </row>
    <row r="211" spans="2:13" ht="13.5" thickBot="1">
      <c r="B211" s="102" t="s">
        <v>9</v>
      </c>
      <c r="C211" s="103" t="s">
        <v>0</v>
      </c>
      <c r="D211" s="194" t="s">
        <v>9</v>
      </c>
      <c r="E211" s="195" t="s">
        <v>0</v>
      </c>
      <c r="F211" s="205" t="s">
        <v>9</v>
      </c>
      <c r="G211" s="206" t="s">
        <v>0</v>
      </c>
      <c r="H211" s="126" t="s">
        <v>9</v>
      </c>
      <c r="I211" s="127" t="s">
        <v>0</v>
      </c>
      <c r="J211" s="167" t="s">
        <v>9</v>
      </c>
      <c r="K211" s="168" t="s">
        <v>0</v>
      </c>
      <c r="L211" s="225" t="s">
        <v>9</v>
      </c>
      <c r="M211" s="226" t="s">
        <v>0</v>
      </c>
    </row>
    <row r="212" spans="1:13" ht="13.5" thickTop="1">
      <c r="A212" s="180" t="s">
        <v>25</v>
      </c>
      <c r="B212" s="185">
        <v>0</v>
      </c>
      <c r="C212" s="185"/>
      <c r="D212" s="196">
        <f>E212</f>
        <v>0</v>
      </c>
      <c r="E212" s="196"/>
      <c r="F212" s="207">
        <f>G212</f>
        <v>0</v>
      </c>
      <c r="G212" s="207"/>
      <c r="H212" s="214">
        <f>I212</f>
        <v>0</v>
      </c>
      <c r="I212" s="214">
        <f>I170+I189</f>
        <v>0</v>
      </c>
      <c r="J212" s="219">
        <f>K212</f>
        <v>326.15000000000003</v>
      </c>
      <c r="K212" s="219">
        <f>K170+K189</f>
        <v>326.15000000000003</v>
      </c>
      <c r="L212" s="267">
        <f>M212</f>
        <v>18.19</v>
      </c>
      <c r="M212" s="267">
        <f>M170+M189</f>
        <v>18.19</v>
      </c>
    </row>
    <row r="213" spans="1:13" ht="12.75">
      <c r="A213" s="180" t="s">
        <v>26</v>
      </c>
      <c r="B213" s="186">
        <f aca="true" t="shared" si="70" ref="B213:B223">SUM(C213-C212)</f>
        <v>0</v>
      </c>
      <c r="C213" s="187"/>
      <c r="D213" s="197">
        <f aca="true" t="shared" si="71" ref="D213:D223">E213-E212</f>
        <v>0</v>
      </c>
      <c r="E213" s="198"/>
      <c r="F213" s="208">
        <f aca="true" t="shared" si="72" ref="F213:F223">G213-G212</f>
        <v>0</v>
      </c>
      <c r="G213" s="209"/>
      <c r="H213" s="215">
        <f aca="true" t="shared" si="73" ref="H213:H223">I213-I212</f>
        <v>0</v>
      </c>
      <c r="I213" s="214">
        <f aca="true" t="shared" si="74" ref="I213:I223">I171+I190</f>
        <v>0</v>
      </c>
      <c r="J213" s="220">
        <f aca="true" t="shared" si="75" ref="J213:J223">K213-K212</f>
        <v>196.61999999999995</v>
      </c>
      <c r="K213" s="219">
        <f aca="true" t="shared" si="76" ref="K213:M223">K171+K190</f>
        <v>522.77</v>
      </c>
      <c r="L213" s="268">
        <f aca="true" t="shared" si="77" ref="L213:L223">M213-M212</f>
        <v>46.33</v>
      </c>
      <c r="M213" s="267">
        <f t="shared" si="76"/>
        <v>64.52</v>
      </c>
    </row>
    <row r="214" spans="1:13" ht="12.75">
      <c r="A214" s="180" t="s">
        <v>27</v>
      </c>
      <c r="B214" s="186">
        <f t="shared" si="70"/>
        <v>0</v>
      </c>
      <c r="C214" s="187"/>
      <c r="D214" s="197">
        <f t="shared" si="71"/>
        <v>0</v>
      </c>
      <c r="E214" s="198"/>
      <c r="F214" s="208">
        <f t="shared" si="72"/>
        <v>0</v>
      </c>
      <c r="G214" s="209"/>
      <c r="H214" s="215">
        <f t="shared" si="73"/>
        <v>0</v>
      </c>
      <c r="I214" s="214">
        <f t="shared" si="74"/>
        <v>0</v>
      </c>
      <c r="J214" s="220">
        <f t="shared" si="75"/>
        <v>5728.17</v>
      </c>
      <c r="K214" s="219">
        <f t="shared" si="76"/>
        <v>6250.94</v>
      </c>
      <c r="L214" s="268">
        <f t="shared" si="77"/>
        <v>8894.24</v>
      </c>
      <c r="M214" s="267">
        <f t="shared" si="76"/>
        <v>8958.76</v>
      </c>
    </row>
    <row r="215" spans="1:13" ht="12.75">
      <c r="A215" s="180" t="s">
        <v>28</v>
      </c>
      <c r="B215" s="186">
        <f t="shared" si="70"/>
        <v>0</v>
      </c>
      <c r="C215" s="187"/>
      <c r="D215" s="197">
        <f t="shared" si="71"/>
        <v>0</v>
      </c>
      <c r="E215" s="198"/>
      <c r="F215" s="208">
        <f t="shared" si="72"/>
        <v>0</v>
      </c>
      <c r="G215" s="209"/>
      <c r="H215" s="215">
        <f t="shared" si="73"/>
        <v>0</v>
      </c>
      <c r="I215" s="214">
        <f t="shared" si="74"/>
        <v>0</v>
      </c>
      <c r="J215" s="220">
        <f t="shared" si="75"/>
        <v>3214.0899999999992</v>
      </c>
      <c r="K215" s="219">
        <f t="shared" si="76"/>
        <v>9465.029999999999</v>
      </c>
      <c r="L215" s="268">
        <f t="shared" si="77"/>
        <v>6205.955</v>
      </c>
      <c r="M215" s="267">
        <f t="shared" si="76"/>
        <v>15164.715</v>
      </c>
    </row>
    <row r="216" spans="1:13" ht="12.75">
      <c r="A216" s="180" t="s">
        <v>29</v>
      </c>
      <c r="B216" s="186">
        <f t="shared" si="70"/>
        <v>0</v>
      </c>
      <c r="C216" s="187"/>
      <c r="D216" s="197">
        <f t="shared" si="71"/>
        <v>0</v>
      </c>
      <c r="E216" s="198"/>
      <c r="F216" s="208">
        <f t="shared" si="72"/>
        <v>0</v>
      </c>
      <c r="G216" s="209"/>
      <c r="H216" s="215">
        <f t="shared" si="73"/>
        <v>5419.78</v>
      </c>
      <c r="I216" s="214">
        <f t="shared" si="74"/>
        <v>5419.78</v>
      </c>
      <c r="J216" s="220">
        <f t="shared" si="75"/>
        <v>8536.970000000001</v>
      </c>
      <c r="K216" s="219">
        <f t="shared" si="76"/>
        <v>18002</v>
      </c>
      <c r="L216" s="268">
        <f t="shared" si="77"/>
        <v>9696.819</v>
      </c>
      <c r="M216" s="267">
        <f t="shared" si="76"/>
        <v>24861.534</v>
      </c>
    </row>
    <row r="217" spans="1:13" ht="12.75">
      <c r="A217" s="180" t="s">
        <v>30</v>
      </c>
      <c r="B217" s="186">
        <f t="shared" si="70"/>
        <v>0</v>
      </c>
      <c r="C217" s="187"/>
      <c r="D217" s="197">
        <f t="shared" si="71"/>
        <v>0</v>
      </c>
      <c r="E217" s="198"/>
      <c r="F217" s="208">
        <f t="shared" si="72"/>
        <v>0</v>
      </c>
      <c r="G217" s="209"/>
      <c r="H217" s="215">
        <f t="shared" si="73"/>
        <v>4265.81</v>
      </c>
      <c r="I217" s="214">
        <f t="shared" si="74"/>
        <v>9685.59</v>
      </c>
      <c r="J217" s="220">
        <f t="shared" si="75"/>
        <v>646.0900000000001</v>
      </c>
      <c r="K217" s="219">
        <f t="shared" si="76"/>
        <v>18648.09</v>
      </c>
      <c r="L217" s="268">
        <f t="shared" si="77"/>
        <v>28.791999999997643</v>
      </c>
      <c r="M217" s="267">
        <f t="shared" si="76"/>
        <v>24890.325999999997</v>
      </c>
    </row>
    <row r="218" spans="1:13" ht="12.75">
      <c r="A218" s="180" t="s">
        <v>31</v>
      </c>
      <c r="B218" s="186">
        <f t="shared" si="70"/>
        <v>0</v>
      </c>
      <c r="C218" s="187"/>
      <c r="D218" s="197">
        <f t="shared" si="71"/>
        <v>0</v>
      </c>
      <c r="E218" s="198"/>
      <c r="F218" s="208">
        <f t="shared" si="72"/>
        <v>0</v>
      </c>
      <c r="G218" s="209"/>
      <c r="H218" s="215">
        <f t="shared" si="73"/>
        <v>100.14000000000124</v>
      </c>
      <c r="I218" s="214">
        <f t="shared" si="74"/>
        <v>9785.730000000001</v>
      </c>
      <c r="J218" s="220">
        <f t="shared" si="75"/>
        <v>2869.3899999999994</v>
      </c>
      <c r="K218" s="219">
        <f t="shared" si="76"/>
        <v>21517.48</v>
      </c>
      <c r="L218" s="268">
        <f t="shared" si="77"/>
        <v>4131.463000000003</v>
      </c>
      <c r="M218" s="267">
        <f t="shared" si="76"/>
        <v>29021.789</v>
      </c>
    </row>
    <row r="219" spans="1:13" ht="12.75">
      <c r="A219" s="180" t="s">
        <v>32</v>
      </c>
      <c r="B219" s="186">
        <f t="shared" si="70"/>
        <v>0</v>
      </c>
      <c r="C219" s="188"/>
      <c r="D219" s="197">
        <f t="shared" si="71"/>
        <v>0</v>
      </c>
      <c r="E219" s="199"/>
      <c r="F219" s="208">
        <f t="shared" si="72"/>
        <v>0</v>
      </c>
      <c r="G219" s="210"/>
      <c r="H219" s="215">
        <f t="shared" si="73"/>
        <v>4664.619999999997</v>
      </c>
      <c r="I219" s="214">
        <f t="shared" si="74"/>
        <v>14450.349999999999</v>
      </c>
      <c r="J219" s="220">
        <f t="shared" si="75"/>
        <v>4547.939999999999</v>
      </c>
      <c r="K219" s="219">
        <f t="shared" si="76"/>
        <v>26065.42</v>
      </c>
      <c r="L219" s="268">
        <f t="shared" si="77"/>
        <v>6703.386999999999</v>
      </c>
      <c r="M219" s="267">
        <f t="shared" si="76"/>
        <v>35725.176</v>
      </c>
    </row>
    <row r="220" spans="1:13" ht="12.75">
      <c r="A220" s="180" t="s">
        <v>33</v>
      </c>
      <c r="B220" s="186">
        <f t="shared" si="70"/>
        <v>0</v>
      </c>
      <c r="C220" s="188"/>
      <c r="D220" s="197">
        <f t="shared" si="71"/>
        <v>0</v>
      </c>
      <c r="E220" s="199"/>
      <c r="F220" s="208">
        <f t="shared" si="72"/>
        <v>0</v>
      </c>
      <c r="G220" s="210"/>
      <c r="H220" s="215">
        <f t="shared" si="73"/>
        <v>3453.420000000002</v>
      </c>
      <c r="I220" s="214">
        <f t="shared" si="74"/>
        <v>17903.77</v>
      </c>
      <c r="J220" s="220">
        <f t="shared" si="75"/>
        <v>5094.32</v>
      </c>
      <c r="K220" s="219">
        <f t="shared" si="76"/>
        <v>31159.739999999998</v>
      </c>
      <c r="L220" s="268">
        <f t="shared" si="77"/>
        <v>355.6270000000004</v>
      </c>
      <c r="M220" s="267">
        <f t="shared" si="76"/>
        <v>36080.803</v>
      </c>
    </row>
    <row r="221" spans="1:13" ht="12.75">
      <c r="A221" s="180" t="s">
        <v>34</v>
      </c>
      <c r="B221" s="186">
        <f t="shared" si="70"/>
        <v>0</v>
      </c>
      <c r="C221" s="187"/>
      <c r="D221" s="197">
        <f t="shared" si="71"/>
        <v>0</v>
      </c>
      <c r="E221" s="198"/>
      <c r="F221" s="208">
        <f t="shared" si="72"/>
        <v>0</v>
      </c>
      <c r="G221" s="209"/>
      <c r="H221" s="215">
        <f t="shared" si="73"/>
        <v>893.2200000000012</v>
      </c>
      <c r="I221" s="214">
        <f t="shared" si="74"/>
        <v>18796.99</v>
      </c>
      <c r="J221" s="220">
        <f t="shared" si="75"/>
        <v>2873.770000000004</v>
      </c>
      <c r="K221" s="219">
        <f t="shared" si="76"/>
        <v>34033.51</v>
      </c>
      <c r="L221" s="268">
        <f t="shared" si="77"/>
        <v>6128.540999999997</v>
      </c>
      <c r="M221" s="267">
        <f t="shared" si="76"/>
        <v>42209.344</v>
      </c>
    </row>
    <row r="222" spans="1:13" ht="12.75">
      <c r="A222" s="180" t="s">
        <v>35</v>
      </c>
      <c r="B222" s="186">
        <f t="shared" si="70"/>
        <v>0</v>
      </c>
      <c r="C222" s="187"/>
      <c r="D222" s="197">
        <f t="shared" si="71"/>
        <v>0</v>
      </c>
      <c r="E222" s="198"/>
      <c r="F222" s="208">
        <f t="shared" si="72"/>
        <v>0</v>
      </c>
      <c r="G222" s="209"/>
      <c r="H222" s="215">
        <f t="shared" si="73"/>
        <v>9602.899999999998</v>
      </c>
      <c r="I222" s="214">
        <f t="shared" si="74"/>
        <v>28399.89</v>
      </c>
      <c r="J222" s="220">
        <f t="shared" si="75"/>
        <v>6150.540000000001</v>
      </c>
      <c r="K222" s="219">
        <f t="shared" si="76"/>
        <v>40184.05</v>
      </c>
      <c r="L222" s="268">
        <f t="shared" si="77"/>
        <v>-42209.344</v>
      </c>
      <c r="M222" s="267">
        <f t="shared" si="76"/>
        <v>0</v>
      </c>
    </row>
    <row r="223" spans="1:13" ht="12.75">
      <c r="A223" s="180" t="s">
        <v>36</v>
      </c>
      <c r="B223" s="186">
        <f t="shared" si="70"/>
        <v>0</v>
      </c>
      <c r="C223" s="187"/>
      <c r="D223" s="197">
        <f t="shared" si="71"/>
        <v>0</v>
      </c>
      <c r="E223" s="198"/>
      <c r="F223" s="208">
        <f t="shared" si="72"/>
        <v>0</v>
      </c>
      <c r="G223" s="209"/>
      <c r="H223" s="215">
        <f t="shared" si="73"/>
        <v>1038.0999999999985</v>
      </c>
      <c r="I223" s="214">
        <f t="shared" si="74"/>
        <v>29437.989999999998</v>
      </c>
      <c r="J223" s="220">
        <f t="shared" si="75"/>
        <v>2588.269999999997</v>
      </c>
      <c r="K223" s="219">
        <f t="shared" si="76"/>
        <v>42772.32</v>
      </c>
      <c r="L223" s="268">
        <f t="shared" si="77"/>
        <v>0</v>
      </c>
      <c r="M223" s="267">
        <f t="shared" si="76"/>
        <v>0</v>
      </c>
    </row>
  </sheetData>
  <sheetProtection/>
  <mergeCells count="24">
    <mergeCell ref="H149:I149"/>
    <mergeCell ref="B149:C149"/>
    <mergeCell ref="H106:I106"/>
    <mergeCell ref="B106:C106"/>
    <mergeCell ref="B124:M124"/>
    <mergeCell ref="D149:E149"/>
    <mergeCell ref="F149:G149"/>
    <mergeCell ref="B145:M145"/>
    <mergeCell ref="B206:M206"/>
    <mergeCell ref="B42:M42"/>
    <mergeCell ref="B62:M62"/>
    <mergeCell ref="B83:M83"/>
    <mergeCell ref="B102:M102"/>
    <mergeCell ref="J149:K149"/>
    <mergeCell ref="B165:M165"/>
    <mergeCell ref="B184:M184"/>
    <mergeCell ref="J106:K106"/>
    <mergeCell ref="D106:E106"/>
    <mergeCell ref="B4:M4"/>
    <mergeCell ref="B23:M23"/>
    <mergeCell ref="L106:M106"/>
    <mergeCell ref="L149:M149"/>
    <mergeCell ref="B123:G123"/>
    <mergeCell ref="F106:G106"/>
  </mergeCells>
  <printOptions/>
  <pageMargins left="0.3937007874015748" right="0" top="0.7874015748031497" bottom="0.1968503937007874" header="0.5118110236220472" footer="0.5118110236220472"/>
  <pageSetup fitToHeight="99" fitToWidth="1" horizontalDpi="600" verticalDpi="600" orientation="landscape" paperSize="9" scale="94" r:id="rId1"/>
  <headerFooter alignWithMargins="0">
    <oddHeader>&amp;L&amp;P&amp;C&amp;"Arial CE,Tučné"&amp;12DAŇOVÉ  PŘÍJMY&amp;RPříloha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Grigarová Lenka</cp:lastModifiedBy>
  <cp:lastPrinted>2014-11-26T08:45:47Z</cp:lastPrinted>
  <dcterms:created xsi:type="dcterms:W3CDTF">2004-08-25T14:49:53Z</dcterms:created>
  <dcterms:modified xsi:type="dcterms:W3CDTF">2014-11-26T08:45:49Z</dcterms:modified>
  <cp:category/>
  <cp:version/>
  <cp:contentType/>
  <cp:contentStatus/>
</cp:coreProperties>
</file>